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D21ABBFF-5665-4A6E-A247-BC7A0518B881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E83" i="1"/>
  <c r="C70" i="1"/>
  <c r="H8" i="1"/>
  <c r="H11" i="1"/>
  <c r="H12" i="1"/>
  <c r="D57" i="1"/>
  <c r="B57" i="1"/>
  <c r="G26" i="1" l="1"/>
  <c r="B83" i="1"/>
  <c r="G24" i="1"/>
  <c r="G27" i="1"/>
  <c r="H10" i="1"/>
  <c r="D83" i="1"/>
  <c r="E85" i="1" s="1"/>
  <c r="D16" i="1"/>
  <c r="G23" i="1"/>
  <c r="H7" i="1"/>
  <c r="B29" i="1"/>
  <c r="E70" i="1"/>
  <c r="E72" i="1" s="1"/>
  <c r="H9" i="1"/>
  <c r="F29" i="1"/>
  <c r="F83" i="1"/>
  <c r="D85" i="1"/>
  <c r="F85" i="1"/>
  <c r="C85" i="1"/>
  <c r="F70" i="1"/>
  <c r="B70" i="1"/>
  <c r="D70" i="1"/>
  <c r="G25" i="1"/>
  <c r="E29" i="1"/>
  <c r="E31" i="1" s="1"/>
  <c r="D29" i="1"/>
  <c r="C29" i="1"/>
  <c r="E16" i="1"/>
  <c r="F16" i="1"/>
  <c r="H14" i="1"/>
  <c r="H13" i="1"/>
  <c r="C16" i="1"/>
  <c r="B16" i="1"/>
  <c r="D72" i="1"/>
  <c r="B85" i="1"/>
  <c r="F72" i="1"/>
  <c r="B72" i="1" l="1"/>
  <c r="C31" i="1"/>
  <c r="C72" i="1"/>
  <c r="D31" i="1"/>
  <c r="F31" i="1"/>
  <c r="B31" i="1"/>
  <c r="D18" i="1"/>
  <c r="C18" i="1"/>
  <c r="F18" i="1"/>
  <c r="B18" i="1"/>
  <c r="E18" i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<sst xmlns="http://schemas.openxmlformats.org/spreadsheetml/2006/main" count="117" uniqueCount="48">
  <si>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</si>
  <si>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</si>
  <si>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</si>
  <si>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</si>
  <si>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</si>
  <si>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</si>
  <si>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</si>
  <si>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</si>
  <si>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</si>
  <si>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</si>
  <si>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</si>
  <si>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</si>
  <si>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</si>
  <si>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</si>
  <si>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</si>
  <si>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</si>
  <si>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</si>
  <si>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</si>
  <si>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</si>
  <si>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</si>
  <si>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</si>
  <si>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</si>
  <si>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</si>
  <si>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</si>
  <si>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</si>
  <si>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</si>
  <si>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</si>
  <si>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</si>
  <si>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</si>
  <si>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</si>
  <si>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</si>
  <si>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</si>
  <si>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</si>
  <si>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</si>
  <si>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</si>
  <si>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</si>
  <si>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</si>
  <si>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</si>
  <si>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</si>
  <si>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</si>
  <si>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</si>
  <si>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</si>
  <si>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</si>
  <si>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</si>
  <si>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</si>
  <si>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</si>
  <si>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01/02/2022</t>
  </si>
  <si>
    <t>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</si>
</sst>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  <font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9.1617239060737319</c:v>
              </c:pt>
              <c:pt idx="1">
                <c:v>75.171390908832336</c:v>
              </c:pt>
              <c:pt idx="2">
                <c:v>15.37637422136374</c:v>
              </c:pt>
            </c:numLit>
          </c:val>
          <c:extLst>
            <c:ext xmlns:c16="http://schemas.microsoft.com/office/drawing/2014/chart" uri="{C3380CC4-5D6E-409C-BE32-E72D297353CC}">
              <c16:uniqueId val="{00000000-5A31-4157-9C88-A485A3A874EF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9.3916666666666657</c:v>
              </c:pt>
              <c:pt idx="1">
                <c:v>75</c:v>
              </c:pt>
              <c:pt idx="2">
                <c:v>15.308333333333332</c:v>
              </c:pt>
            </c:numLit>
          </c:val>
          <c:extLst>
            <c:ext xmlns:c16="http://schemas.microsoft.com/office/drawing/2014/chart" uri="{C3380CC4-5D6E-409C-BE32-E72D297353CC}">
              <c16:uniqueId val="{00000001-5A31-4157-9C88-A485A3A874E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10.508333333333335</c:v>
              </c:pt>
              <c:pt idx="1">
                <c:v>74.591666666666669</c:v>
              </c:pt>
              <c:pt idx="2">
                <c:v>14.54166666666667</c:v>
              </c:pt>
            </c:numLit>
          </c:val>
          <c:extLst>
            <c:ext xmlns:c16="http://schemas.microsoft.com/office/drawing/2014/chart" uri="{C3380CC4-5D6E-409C-BE32-E72D297353CC}">
              <c16:uniqueId val="{00000002-5A31-4157-9C88-A485A3A8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3.3700031202012348</c:v>
              </c:pt>
              <c:pt idx="1">
                <c:v>28.825845876357352</c:v>
              </c:pt>
              <c:pt idx="2">
                <c:v>51.059964510224432</c:v>
              </c:pt>
              <c:pt idx="3">
                <c:v>13.734865935459325</c:v>
              </c:pt>
              <c:pt idx="4">
                <c:v>3.0093205577576452</c:v>
              </c:pt>
            </c:numLit>
          </c:val>
          <c:extLst>
            <c:ext xmlns:c16="http://schemas.microsoft.com/office/drawing/2014/chart" uri="{C3380CC4-5D6E-409C-BE32-E72D297353CC}">
              <c16:uniqueId val="{00000000-9297-41C9-92AE-B9AA2FBEBC83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3.1749999999999994</c:v>
              </c:pt>
              <c:pt idx="1">
                <c:v>29.05</c:v>
              </c:pt>
              <c:pt idx="2">
                <c:v>50.849999999999994</c:v>
              </c:pt>
              <c:pt idx="3">
                <c:v>13.824999999999998</c:v>
              </c:pt>
              <c:pt idx="4">
                <c:v>3.0916666666666668</c:v>
              </c:pt>
            </c:numLit>
          </c:val>
          <c:extLst>
            <c:ext xmlns:c16="http://schemas.microsoft.com/office/drawing/2014/chart" uri="{C3380CC4-5D6E-409C-BE32-E72D297353CC}">
              <c16:uniqueId val="{00000001-9297-41C9-92AE-B9AA2FBEBC8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3.5750000000000006</c:v>
              </c:pt>
              <c:pt idx="1">
                <c:v>29.566666666666666</c:v>
              </c:pt>
              <c:pt idx="2">
                <c:v>50.574999999999989</c:v>
              </c:pt>
              <c:pt idx="3">
                <c:v>13.591666666666667</c:v>
              </c:pt>
              <c:pt idx="4">
                <c:v>2.6333333333333333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9297-41C9-92AE-B9AA2FBE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9.9398238423160041</c:v>
              </c:pt>
              <c:pt idx="1">
                <c:v>90.060176157683998</c:v>
              </c:pt>
            </c:numLit>
          </c:val>
          <c:extLst>
            <c:ext xmlns:c16="http://schemas.microsoft.com/office/drawing/2014/chart" uri="{C3380CC4-5D6E-409C-BE32-E72D297353CC}">
              <c16:uniqueId val="{00000000-8550-4223-B54F-54193E330682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10.050000000000001</c:v>
              </c:pt>
              <c:pt idx="1">
                <c:v>89.95</c:v>
              </c:pt>
            </c:numLit>
          </c:val>
          <c:extLst>
            <c:ext xmlns:c16="http://schemas.microsoft.com/office/drawing/2014/chart" uri="{C3380CC4-5D6E-409C-BE32-E72D297353CC}">
              <c16:uniqueId val="{00000001-8550-4223-B54F-54193E33068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7.8000000000000007</c:v>
              </c:pt>
              <c:pt idx="1">
                <c:v>92.2</c:v>
              </c:pt>
            </c:numLit>
          </c:val>
          <c:extLst>
            <c:ext xmlns:c16="http://schemas.microsoft.com/office/drawing/2014/chart" uri="{C3380CC4-5D6E-409C-BE32-E72D297353CC}">
              <c16:uniqueId val="{00000002-8550-4223-B54F-54193E33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5.3153125114175035</c:v>
              </c:pt>
              <c:pt idx="1">
                <c:v>30.640990423506452</c:v>
              </c:pt>
              <c:pt idx="2">
                <c:v>36.33708932512581</c:v>
              </c:pt>
              <c:pt idx="3">
                <c:v>20.29913517916852</c:v>
              </c:pt>
              <c:pt idx="4">
                <c:v>7.4074725607817085</c:v>
              </c:pt>
            </c:numLit>
          </c:val>
          <c:extLst>
            <c:ext xmlns:c16="http://schemas.microsoft.com/office/drawing/2014/chart" uri="{C3380CC4-5D6E-409C-BE32-E72D297353CC}">
              <c16:uniqueId val="{00000000-1D83-4D4A-A14C-7D7EC4C21BEE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</c:v>
              </c:pt>
              <c:pt idx="1">
                <c:v>32.333333333333336</c:v>
              </c:pt>
              <c:pt idx="2">
                <c:v>37.166666666666671</c:v>
              </c:pt>
              <c:pt idx="3">
                <c:v>18.941666666666666</c:v>
              </c:pt>
              <c:pt idx="4">
                <c:v>6.2416666666666663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1D83-4D4A-A14C-7D7EC4C21BE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5.6083333333333343</c:v>
              </c:pt>
              <c:pt idx="1">
                <c:v>35.883333333333333</c:v>
              </c:pt>
              <c:pt idx="2">
                <c:v>42.683333333333337</c:v>
              </c:pt>
              <c:pt idx="3">
                <c:v>12.791666666666664</c:v>
              </c:pt>
              <c:pt idx="4">
                <c:v>3.0308333333333333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1D83-4D4A-A14C-7D7EC4C2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4.0856865533509401</c:v>
              </c:pt>
              <c:pt idx="1">
                <c:v>95.914313446649061</c:v>
              </c:pt>
            </c:numLit>
          </c:val>
          <c:extLst>
            <c:ext xmlns:c16="http://schemas.microsoft.com/office/drawing/2014/chart" uri="{C3380CC4-5D6E-409C-BE32-E72D297353CC}">
              <c16:uniqueId val="{00000000-F2E7-4470-BC90-2FD9CB2C22AE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4.1833333333333327</c:v>
              </c:pt>
              <c:pt idx="1">
                <c:v>95.816666666666663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F2E7-4470-BC90-2FD9CB2C22A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4.7</c:v>
              </c:pt>
              <c:pt idx="1">
                <c:v>95.325000000000003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F2E7-4470-BC90-2FD9CB2C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99</xdr:row>
      <xdr:rowOff>121920</xdr:rowOff>
    </xdr:from>
    <xdr:to>
      <xdr:col>4</xdr:col>
      <xdr:colOff>432435</xdr:colOff>
      <xdr:row>115</xdr:row>
      <xdr:rowOff>140970</xdr:rowOff>
    </xdr:to>
    <xdr:graphicFrame macro="">
      <xdr:nvGraphicFramePr>
        <xdr:cNvPr id="2" name="Chart 1" descr="Beef Quality Grade Comparison">
          <a:extLst>
            <a:ext uri="{FF2B5EF4-FFF2-40B4-BE49-F238E27FC236}">
              <a16:creationId xmlns:a16="http://schemas.microsoft.com/office/drawing/2014/main" id="{20AA32CF-D25E-4E83-BB97-F9DDCA2E0EA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120</xdr:row>
      <xdr:rowOff>0</xdr:rowOff>
    </xdr:from>
    <xdr:to>
      <xdr:col>4</xdr:col>
      <xdr:colOff>440055</xdr:colOff>
      <xdr:row>136</xdr:row>
      <xdr:rowOff>19050</xdr:rowOff>
    </xdr:to>
    <xdr:graphicFrame macro="">
      <xdr:nvGraphicFramePr>
        <xdr:cNvPr id="3" name="Chart 2" descr="Beef Yield Grade Comparison">
          <a:extLst>
            <a:ext uri="{FF2B5EF4-FFF2-40B4-BE49-F238E27FC236}">
              <a16:creationId xmlns:a16="http://schemas.microsoft.com/office/drawing/2014/main" id="{3557E09C-5DD2-4FEF-9A74-63E60342989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129540</xdr:colOff>
      <xdr:row>140</xdr:row>
      <xdr:rowOff>0</xdr:rowOff>
    </xdr:from>
    <xdr:to>
      <xdr:col>5</xdr:col>
      <xdr:colOff>91441</xdr:colOff>
      <xdr:row>156</xdr:row>
      <xdr:rowOff>173356</xdr:rowOff>
    </xdr:to>
    <xdr:graphicFrame macro="">
      <xdr:nvGraphicFramePr>
        <xdr:cNvPr id="4" name="Chart 3" descr="Lamb Quality Grade Comparison">
          <a:extLst>
            <a:ext uri="{FF2B5EF4-FFF2-40B4-BE49-F238E27FC236}">
              <a16:creationId xmlns:a16="http://schemas.microsoft.com/office/drawing/2014/main" id="{168B6999-65FA-427A-93CD-47CE0DAFDAC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129540</xdr:colOff>
      <xdr:row>161</xdr:row>
      <xdr:rowOff>0</xdr:rowOff>
    </xdr:from>
    <xdr:to>
      <xdr:col>4</xdr:col>
      <xdr:colOff>554355</xdr:colOff>
      <xdr:row>177</xdr:row>
      <xdr:rowOff>171450</xdr:rowOff>
    </xdr:to>
    <xdr:graphicFrame macro="">
      <xdr:nvGraphicFramePr>
        <xdr:cNvPr id="5" name="Chart 4" descr="Lamb Yield Grade Comparison">
          <a:extLst>
            <a:ext uri="{FF2B5EF4-FFF2-40B4-BE49-F238E27FC236}">
              <a16:creationId xmlns:a16="http://schemas.microsoft.com/office/drawing/2014/main" id="{12E925B9-1715-4213-BE72-925232508A3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182</xdr:row>
      <xdr:rowOff>0</xdr:rowOff>
    </xdr:from>
    <xdr:to>
      <xdr:col>4</xdr:col>
      <xdr:colOff>624840</xdr:colOff>
      <xdr:row>195</xdr:row>
      <xdr:rowOff>140970</xdr:rowOff>
    </xdr:to>
    <xdr:graphicFrame macro="">
      <xdr:nvGraphicFramePr>
        <xdr:cNvPr id="6" name="Chart 5" descr="Veal Quality Grade Comparison">
          <a:extLst>
            <a:ext uri="{FF2B5EF4-FFF2-40B4-BE49-F238E27FC236}">
              <a16:creationId xmlns:a16="http://schemas.microsoft.com/office/drawing/2014/main" id="{FE394550-6679-409F-9F4E-023BEDE4D95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H206" sqref="H206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 t="s">
        <v>46</v>
      </c>
      <c r="C3" s="10" t="s">
        <v>1</v>
      </c>
      <c r="D3" s="3" t="s">
        <v>47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v>1879.2755869704733</v>
      </c>
      <c r="C7" s="5">
        <v>55644.698460123393</v>
      </c>
      <c r="D7" s="5">
        <v>285844.50960597891</v>
      </c>
      <c r="E7" s="5">
        <v>125832.20715606233</v>
      </c>
      <c r="F7" s="5">
        <v>40119.099304411364</v>
      </c>
      <c r="G7" s="5">
        <v>1484837.3048921002</v>
      </c>
      <c r="H7" s="5">
        <f>SUM(B7:G7)</f>
        <v>1994157.0950056466</v>
      </c>
      <c r="I7" s="6">
        <v>9.1617239060737321E-2</v>
      </c>
      <c r="J7" s="6">
        <v>8.6776144706296215E-2</v>
      </c>
    </row>
    <row r="8" spans="1:10" x14ac:dyDescent="0.3">
      <c r="A8" s="1" t="s">
        <v>15</v>
      </c>
      <c r="B8" s="5">
        <v>71667.8565224138</v>
      </c>
      <c r="C8" s="5">
        <v>1124830.9797841851</v>
      </c>
      <c r="D8" s="5">
        <v>2308055.1205903185</v>
      </c>
      <c r="E8" s="5">
        <v>615476.84489655611</v>
      </c>
      <c r="F8" s="5">
        <v>126006.572932173</v>
      </c>
      <c r="G8" s="5">
        <v>12115901.061654534</v>
      </c>
      <c r="H8" s="5">
        <f t="shared" ref="H8:H14" si="0">SUM(B8:G8)</f>
        <v>16361938.436380181</v>
      </c>
      <c r="I8" s="6">
        <v>0.75171390908832336</v>
      </c>
      <c r="J8" s="6">
        <v>0.71199302250899965</v>
      </c>
    </row>
    <row r="9" spans="1:10" x14ac:dyDescent="0.3">
      <c r="A9" s="1" t="s">
        <v>16</v>
      </c>
      <c r="B9" s="5">
        <v>105124.95029007184</v>
      </c>
      <c r="C9" s="5">
        <v>457162.40717563633</v>
      </c>
      <c r="D9" s="5">
        <v>324773.87071076653</v>
      </c>
      <c r="E9" s="5">
        <v>41525.473771324134</v>
      </c>
      <c r="F9" s="5">
        <v>6751.8303305073196</v>
      </c>
      <c r="G9" s="5">
        <v>2411510.386478846</v>
      </c>
      <c r="H9" s="5">
        <f t="shared" si="0"/>
        <v>3346848.9187571523</v>
      </c>
      <c r="I9" s="6">
        <v>0.15376374221363739</v>
      </c>
      <c r="J9" s="6">
        <v>0.1456387998776793</v>
      </c>
    </row>
    <row r="10" spans="1:10" x14ac:dyDescent="0.3">
      <c r="A10" s="1" t="s">
        <v>17</v>
      </c>
      <c r="B10" s="5">
        <v>22.015880822053344</v>
      </c>
      <c r="C10" s="5">
        <v>137.37909632961285</v>
      </c>
      <c r="D10" s="5">
        <v>390.12140816678527</v>
      </c>
      <c r="E10" s="5">
        <v>72.212089096334964</v>
      </c>
      <c r="F10" s="5">
        <v>6.1644466301749361</v>
      </c>
      <c r="G10" s="5">
        <v>177.00768180930888</v>
      </c>
      <c r="H10" s="5">
        <f t="shared" si="0"/>
        <v>804.90060285427023</v>
      </c>
      <c r="I10" s="6">
        <v>3.6979419092166589E-5</v>
      </c>
      <c r="J10" s="6">
        <v>3.5025410667191921E-5</v>
      </c>
    </row>
    <row r="11" spans="1:10" x14ac:dyDescent="0.3">
      <c r="A11" s="1" t="s">
        <v>18</v>
      </c>
      <c r="B11" s="5">
        <v>10.096615384615385</v>
      </c>
      <c r="C11" s="5">
        <v>321.19857692307693</v>
      </c>
      <c r="D11" s="5">
        <v>3182.9580000000001</v>
      </c>
      <c r="E11" s="5">
        <v>2759.5311923076924</v>
      </c>
      <c r="F11" s="5">
        <v>263.14303846153842</v>
      </c>
      <c r="G11" s="5">
        <v>4.4172692307692305</v>
      </c>
      <c r="H11" s="5">
        <f t="shared" si="0"/>
        <v>6541.3446923076926</v>
      </c>
      <c r="I11" s="6">
        <v>4.1939678152013007E-4</v>
      </c>
      <c r="J11" s="6"/>
    </row>
    <row r="12" spans="1:10" x14ac:dyDescent="0.3">
      <c r="A12" s="1" t="s">
        <v>19</v>
      </c>
      <c r="B12" s="5">
        <v>868.93996153846149</v>
      </c>
      <c r="C12" s="5">
        <v>7669.641461538462</v>
      </c>
      <c r="D12" s="5">
        <v>20221.627499999999</v>
      </c>
      <c r="E12" s="5">
        <v>8905.2147692307699</v>
      </c>
      <c r="F12" s="5">
        <v>518.71361538461542</v>
      </c>
      <c r="G12" s="5">
        <v>8.834538461538461</v>
      </c>
      <c r="H12" s="5">
        <f t="shared" si="0"/>
        <v>38192.971846153843</v>
      </c>
      <c r="I12" s="6">
        <v>2.4487334366895958E-3</v>
      </c>
      <c r="J12" s="6"/>
    </row>
    <row r="13" spans="1:10" x14ac:dyDescent="0.3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6">
        <v>0</v>
      </c>
      <c r="J13" s="6"/>
    </row>
    <row r="14" spans="1:10" x14ac:dyDescent="0.3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6">
        <v>0</v>
      </c>
      <c r="J14" s="6"/>
    </row>
    <row r="15" spans="1:10" x14ac:dyDescent="0.3">
      <c r="A15" s="1" t="s">
        <v>22</v>
      </c>
      <c r="B15" s="5">
        <v>17238.434683667769</v>
      </c>
      <c r="C15" s="5">
        <v>37692.06860258821</v>
      </c>
      <c r="D15" s="5">
        <v>39485.041936736234</v>
      </c>
      <c r="E15" s="5">
        <v>7558.4922038273544</v>
      </c>
      <c r="F15" s="5">
        <v>2081.8216905333643</v>
      </c>
      <c r="G15" s="5"/>
      <c r="H15" s="5"/>
    </row>
    <row r="16" spans="1:10" x14ac:dyDescent="0.3">
      <c r="A16" s="1" t="s">
        <v>13</v>
      </c>
      <c r="B16" s="5">
        <f>SUM(B7:B15)</f>
        <v>196811.56954086904</v>
      </c>
      <c r="C16" s="5">
        <f t="shared" ref="C16:F16" si="1">SUM(C7:C15)</f>
        <v>1683458.3731573243</v>
      </c>
      <c r="D16" s="5">
        <f t="shared" si="1"/>
        <v>2981953.2497519669</v>
      </c>
      <c r="E16" s="5">
        <f t="shared" si="1"/>
        <v>802129.97607840481</v>
      </c>
      <c r="F16" s="5">
        <f t="shared" si="1"/>
        <v>175747.34535810136</v>
      </c>
      <c r="G16" s="5"/>
      <c r="H16" s="5"/>
    </row>
    <row r="18" spans="1:10" ht="28" x14ac:dyDescent="0.3">
      <c r="A18" s="7" t="s">
        <v>23</v>
      </c>
      <c r="B18" s="9">
        <f>IF(B16=0,0,(B16/SUM($B$16:$F$16)))</f>
        <v>3.370003120201235E-2</v>
      </c>
      <c r="C18" s="9">
        <f t="shared" ref="C18:F18" si="2">IF(C16=0,0,(C16/SUM($B$16:$F$16)))</f>
        <v>0.28825845876357353</v>
      </c>
      <c r="D18" s="9">
        <f t="shared" si="2"/>
        <v>0.51059964510224431</v>
      </c>
      <c r="E18" s="9">
        <f t="shared" si="2"/>
        <v>0.13734865935459326</v>
      </c>
      <c r="F18" s="9">
        <f t="shared" si="2"/>
        <v>3.0093205577576453E-2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v>66.157384615384615</v>
      </c>
      <c r="C23" s="5">
        <v>1010.4942692307691</v>
      </c>
      <c r="D23" s="5">
        <v>1679.0425384615382</v>
      </c>
      <c r="E23" s="5">
        <v>1492.2608461538459</v>
      </c>
      <c r="F23" s="5">
        <v>631.15207692307683</v>
      </c>
      <c r="G23" s="5">
        <f>SUM(B23:F23)</f>
        <v>4879.1071153846142</v>
      </c>
      <c r="H23" s="6">
        <v>9.9398238423160035E-2</v>
      </c>
      <c r="J23" s="6"/>
    </row>
    <row r="24" spans="1:10" x14ac:dyDescent="0.3">
      <c r="A24" s="1" t="s">
        <v>15</v>
      </c>
      <c r="B24" s="5">
        <v>2542.9410769230772</v>
      </c>
      <c r="C24" s="5">
        <v>14030.081576923076</v>
      </c>
      <c r="D24" s="5">
        <v>16157.546307692306</v>
      </c>
      <c r="E24" s="5">
        <v>8471.8649230769224</v>
      </c>
      <c r="F24" s="5">
        <v>3004.913576923077</v>
      </c>
      <c r="G24" s="5">
        <f t="shared" ref="G24:G27" si="3">SUM(B24:F24)</f>
        <v>44207.347461538462</v>
      </c>
      <c r="H24" s="6">
        <v>0.90060176157683991</v>
      </c>
      <c r="J24" s="6"/>
    </row>
    <row r="25" spans="1:10" x14ac:dyDescent="0.3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3"/>
        <v>0</v>
      </c>
      <c r="H25" s="6">
        <v>0</v>
      </c>
      <c r="J25" s="6"/>
    </row>
    <row r="26" spans="1:10" x14ac:dyDescent="0.3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3"/>
        <v>0</v>
      </c>
      <c r="H26" s="6">
        <v>0</v>
      </c>
      <c r="J26" s="6"/>
    </row>
    <row r="27" spans="1:10" x14ac:dyDescent="0.3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3"/>
        <v>0</v>
      </c>
      <c r="H27" s="6"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2609.0984615384618</v>
      </c>
      <c r="C29" s="5">
        <f t="shared" ref="C29:F29" si="4">SUM(C23:C27)</f>
        <v>15040.575846153844</v>
      </c>
      <c r="D29" s="5">
        <f t="shared" si="4"/>
        <v>17836.588846153845</v>
      </c>
      <c r="E29" s="5">
        <f t="shared" si="4"/>
        <v>9964.1257692307681</v>
      </c>
      <c r="F29" s="5">
        <f t="shared" si="4"/>
        <v>3636.065653846154</v>
      </c>
    </row>
    <row r="31" spans="1:10" ht="28" x14ac:dyDescent="0.3">
      <c r="A31" s="7" t="s">
        <v>23</v>
      </c>
      <c r="B31" s="6">
        <f>IF(B29=0,0,B29/(SUM($B$29:$F$29)))</f>
        <v>5.3153125114175033E-2</v>
      </c>
      <c r="C31" s="6">
        <f t="shared" ref="C31:F31" si="5">IF(C29=0,0,C29/(SUM($B$29:$F$29)))</f>
        <v>0.30640990423506453</v>
      </c>
      <c r="D31" s="6">
        <f t="shared" si="5"/>
        <v>0.3633708932512581</v>
      </c>
      <c r="E31" s="6">
        <f t="shared" si="5"/>
        <v>0.2029913517916852</v>
      </c>
      <c r="F31" s="6">
        <f t="shared" si="5"/>
        <v>7.4074725607817082E-2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v>794.55519230769221</v>
      </c>
      <c r="C36" s="11">
        <v>4.0856865533509402E-2</v>
      </c>
      <c r="D36" s="5"/>
      <c r="E36" s="5"/>
      <c r="F36" s="5"/>
    </row>
    <row r="37" spans="1:6" x14ac:dyDescent="0.3">
      <c r="A37" s="1" t="s">
        <v>15</v>
      </c>
      <c r="B37" s="5">
        <v>18652.731865384612</v>
      </c>
      <c r="C37" s="11">
        <v>0.95914313446649058</v>
      </c>
      <c r="D37" s="5"/>
      <c r="E37" s="5"/>
      <c r="F37" s="5"/>
    </row>
    <row r="38" spans="1:6" x14ac:dyDescent="0.3">
      <c r="A38" s="1" t="s">
        <v>31</v>
      </c>
      <c r="B38" s="5">
        <v>0</v>
      </c>
      <c r="C38" s="11">
        <v>0</v>
      </c>
      <c r="D38" s="5"/>
      <c r="E38" s="5"/>
      <c r="F38" s="5"/>
    </row>
    <row r="39" spans="1:6" x14ac:dyDescent="0.3">
      <c r="A39" s="1" t="s">
        <v>17</v>
      </c>
      <c r="B39" s="5">
        <v>0</v>
      </c>
      <c r="C39" s="11">
        <v>0</v>
      </c>
      <c r="D39" s="5"/>
      <c r="E39" s="5"/>
      <c r="F39" s="5"/>
    </row>
    <row r="40" spans="1:6" x14ac:dyDescent="0.3">
      <c r="A40" s="1" t="s">
        <v>19</v>
      </c>
      <c r="B40" s="5">
        <v>0</v>
      </c>
      <c r="C40" s="11"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v>0.948971004018342</v>
      </c>
      <c r="B46" t="s">
        <v>24</v>
      </c>
    </row>
    <row r="47" spans="1:6" x14ac:dyDescent="0.3">
      <c r="A47" s="6">
        <v>1.0131115701800206E-2</v>
      </c>
      <c r="B47" t="s">
        <v>25</v>
      </c>
    </row>
    <row r="48" spans="1:6" x14ac:dyDescent="0.3">
      <c r="A48" s="6">
        <v>0.79765401072999143</v>
      </c>
      <c r="B48" t="s">
        <v>26</v>
      </c>
    </row>
    <row r="49" spans="1:10" x14ac:dyDescent="0.3">
      <c r="A49" s="6">
        <v>0.9444429925036425</v>
      </c>
      <c r="B49" t="s">
        <v>27</v>
      </c>
    </row>
    <row r="50" spans="1:10" x14ac:dyDescent="0.3">
      <c r="A50" s="6">
        <v>0.25218709547375123</v>
      </c>
      <c r="B50" t="s">
        <v>28</v>
      </c>
    </row>
    <row r="51" spans="1:10" x14ac:dyDescent="0.3">
      <c r="A51" s="6">
        <v>0.44900356044864081</v>
      </c>
      <c r="B51" t="s">
        <v>33</v>
      </c>
    </row>
    <row r="52" spans="1:10" x14ac:dyDescent="0.3">
      <c r="A52" s="6">
        <v>0.3675801107417262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 t="str">
        <f>B3</f>
        <v>01/02/2022</v>
      </c>
      <c r="C57" t="s">
        <v>1</v>
      </c>
      <c r="D57" s="3" t="str">
        <f>D3</f>
        <v>12/31/2022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v>2134</v>
      </c>
      <c r="C61" s="5">
        <v>63187</v>
      </c>
      <c r="D61" s="5">
        <v>324589</v>
      </c>
      <c r="E61" s="5">
        <v>142888</v>
      </c>
      <c r="F61" s="5">
        <v>45557</v>
      </c>
      <c r="G61" s="5">
        <v>1686098</v>
      </c>
      <c r="H61" s="5">
        <v>2264453</v>
      </c>
      <c r="I61" s="6">
        <v>9.1617239060737321E-2</v>
      </c>
      <c r="J61" s="6">
        <v>8.6776144706296215E-2</v>
      </c>
    </row>
    <row r="62" spans="1:10" x14ac:dyDescent="0.3">
      <c r="A62" s="1" t="s">
        <v>15</v>
      </c>
      <c r="B62" s="5">
        <v>81382</v>
      </c>
      <c r="C62" s="5">
        <v>1277295</v>
      </c>
      <c r="D62" s="5">
        <v>2620898</v>
      </c>
      <c r="E62" s="5">
        <v>698901</v>
      </c>
      <c r="F62" s="5">
        <v>143086</v>
      </c>
      <c r="G62" s="5">
        <v>13758138</v>
      </c>
      <c r="H62" s="5">
        <v>18579700</v>
      </c>
      <c r="I62" s="6">
        <v>0.75171390908832336</v>
      </c>
      <c r="J62" s="6">
        <v>0.71199302250899965</v>
      </c>
    </row>
    <row r="63" spans="1:10" x14ac:dyDescent="0.3">
      <c r="A63" s="1" t="s">
        <v>16</v>
      </c>
      <c r="B63" s="5">
        <v>119374</v>
      </c>
      <c r="C63" s="5">
        <v>519128</v>
      </c>
      <c r="D63" s="5">
        <v>368795</v>
      </c>
      <c r="E63" s="5">
        <v>47154</v>
      </c>
      <c r="F63" s="5">
        <v>7667</v>
      </c>
      <c r="G63" s="5">
        <v>2738376</v>
      </c>
      <c r="H63" s="5">
        <v>3800494</v>
      </c>
      <c r="I63" s="6">
        <v>0.15376374221363739</v>
      </c>
      <c r="J63" s="6">
        <v>0.1456387998776793</v>
      </c>
    </row>
    <row r="64" spans="1:10" x14ac:dyDescent="0.3">
      <c r="A64" s="1" t="s">
        <v>17</v>
      </c>
      <c r="B64" s="5">
        <v>25</v>
      </c>
      <c r="C64" s="5">
        <v>156</v>
      </c>
      <c r="D64" s="5">
        <v>443</v>
      </c>
      <c r="E64" s="5">
        <v>82</v>
      </c>
      <c r="F64" s="5">
        <v>7</v>
      </c>
      <c r="G64" s="5">
        <v>201</v>
      </c>
      <c r="H64" s="5">
        <v>914</v>
      </c>
      <c r="I64" s="6">
        <v>3.6979419092166589E-5</v>
      </c>
      <c r="J64" s="6">
        <v>3.5025410667191921E-5</v>
      </c>
    </row>
    <row r="65" spans="1:10" x14ac:dyDescent="0.3">
      <c r="A65" s="1" t="s">
        <v>18</v>
      </c>
      <c r="B65" s="5">
        <v>16</v>
      </c>
      <c r="C65" s="5">
        <v>509</v>
      </c>
      <c r="D65" s="5">
        <v>5044</v>
      </c>
      <c r="E65" s="5">
        <v>4373</v>
      </c>
      <c r="F65" s="5">
        <v>417</v>
      </c>
      <c r="G65" s="5">
        <v>7</v>
      </c>
      <c r="H65" s="5">
        <v>10366</v>
      </c>
      <c r="I65" s="6">
        <v>4.1939678152013007E-4</v>
      </c>
      <c r="J65" s="6"/>
    </row>
    <row r="66" spans="1:10" x14ac:dyDescent="0.3">
      <c r="A66" s="1" t="s">
        <v>19</v>
      </c>
      <c r="B66" s="5">
        <v>1377</v>
      </c>
      <c r="C66" s="5">
        <v>12154</v>
      </c>
      <c r="D66" s="5">
        <v>32045</v>
      </c>
      <c r="E66" s="5">
        <v>14112</v>
      </c>
      <c r="F66" s="5">
        <v>822</v>
      </c>
      <c r="G66" s="5">
        <v>14</v>
      </c>
      <c r="H66" s="5">
        <v>60524</v>
      </c>
      <c r="I66" s="6">
        <v>2.4487334366895958E-3</v>
      </c>
      <c r="J66" s="6"/>
    </row>
    <row r="67" spans="1:10" x14ac:dyDescent="0.3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3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3">
      <c r="A69" s="1" t="s">
        <v>22</v>
      </c>
      <c r="B69" s="5">
        <v>19575</v>
      </c>
      <c r="C69" s="5">
        <v>42801</v>
      </c>
      <c r="D69" s="5">
        <v>44837</v>
      </c>
      <c r="E69" s="5">
        <v>8583</v>
      </c>
      <c r="F69" s="5">
        <v>2364</v>
      </c>
    </row>
    <row r="70" spans="1:10" x14ac:dyDescent="0.3">
      <c r="A70" s="1" t="s">
        <v>13</v>
      </c>
      <c r="B70" s="5">
        <f>SUM(B61:B69)</f>
        <v>223883</v>
      </c>
      <c r="C70" s="5">
        <f t="shared" ref="C70:F70" si="6">SUM(C61:C69)</f>
        <v>1915230</v>
      </c>
      <c r="D70" s="5">
        <f t="shared" si="6"/>
        <v>3396651</v>
      </c>
      <c r="E70" s="5">
        <f t="shared" si="6"/>
        <v>916093</v>
      </c>
      <c r="F70" s="5">
        <f t="shared" si="6"/>
        <v>199920</v>
      </c>
    </row>
    <row r="72" spans="1:10" ht="28" x14ac:dyDescent="0.3">
      <c r="A72" s="7" t="s">
        <v>23</v>
      </c>
      <c r="B72" s="6">
        <f>B70/SUM($B$70:$F$70)</f>
        <v>3.3657622617234463E-2</v>
      </c>
      <c r="C72" s="6">
        <f>C70/SUM($B$70:$F$70)</f>
        <v>0.28792757183531559</v>
      </c>
      <c r="D72" s="6">
        <f t="shared" ref="D72:F72" si="7">D70/SUM($B$70:$F$70)</f>
        <v>0.51063813474203956</v>
      </c>
      <c r="E72" s="6">
        <f t="shared" si="7"/>
        <v>0.1377215441828552</v>
      </c>
      <c r="F72" s="6">
        <f t="shared" si="7"/>
        <v>3.0055126622555144E-2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v>996</v>
      </c>
      <c r="C77" s="5">
        <v>15213</v>
      </c>
      <c r="D77" s="5">
        <v>25278</v>
      </c>
      <c r="E77" s="5">
        <v>22466</v>
      </c>
      <c r="F77" s="5">
        <v>9502</v>
      </c>
      <c r="G77" s="5">
        <v>73455</v>
      </c>
      <c r="H77" s="11">
        <v>9.9398238423160035E-2</v>
      </c>
      <c r="J77" s="6"/>
    </row>
    <row r="78" spans="1:10" x14ac:dyDescent="0.3">
      <c r="A78" s="1" t="s">
        <v>15</v>
      </c>
      <c r="B78" s="5">
        <v>38284</v>
      </c>
      <c r="C78" s="5">
        <v>211223</v>
      </c>
      <c r="D78" s="5">
        <v>243252</v>
      </c>
      <c r="E78" s="5">
        <v>127544</v>
      </c>
      <c r="F78" s="5">
        <v>45239</v>
      </c>
      <c r="G78" s="5">
        <v>665542</v>
      </c>
      <c r="H78" s="11">
        <v>0.90060176157683991</v>
      </c>
      <c r="J78" s="6"/>
    </row>
    <row r="79" spans="1:10" x14ac:dyDescent="0.3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1">
        <v>0</v>
      </c>
      <c r="J79" s="6"/>
    </row>
    <row r="80" spans="1:10" x14ac:dyDescent="0.3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1">
        <v>0</v>
      </c>
      <c r="J80" s="6"/>
    </row>
    <row r="81" spans="1:10" x14ac:dyDescent="0.3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1"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SUM(B77:B81)</f>
        <v>39280</v>
      </c>
      <c r="C83" s="5">
        <f t="shared" ref="C83:F83" si="8">SUM(C77:C81)</f>
        <v>226436</v>
      </c>
      <c r="D83" s="5">
        <f t="shared" si="8"/>
        <v>268530</v>
      </c>
      <c r="E83" s="5">
        <f t="shared" si="8"/>
        <v>150010</v>
      </c>
      <c r="F83" s="5">
        <f t="shared" si="8"/>
        <v>54741</v>
      </c>
    </row>
    <row r="85" spans="1:10" ht="28" x14ac:dyDescent="0.3">
      <c r="A85" s="7" t="s">
        <v>23</v>
      </c>
      <c r="B85" s="6">
        <f>B83/(SUM($B$83:$F$83))</f>
        <v>5.3153125114175026E-2</v>
      </c>
      <c r="C85" s="6">
        <f t="shared" ref="C85:F85" si="9">C83/(SUM($B$83:$F$83))</f>
        <v>0.30640990423506453</v>
      </c>
      <c r="D85" s="6">
        <f t="shared" si="9"/>
        <v>0.3633708932512581</v>
      </c>
      <c r="E85" s="6">
        <f t="shared" si="9"/>
        <v>0.2029913517916852</v>
      </c>
      <c r="F85" s="6">
        <f t="shared" si="9"/>
        <v>7.4074725607817082E-2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v>5430</v>
      </c>
      <c r="C90" s="11">
        <v>4.0856865533509402E-2</v>
      </c>
      <c r="D90" s="5"/>
      <c r="E90" s="5"/>
      <c r="F90" s="5"/>
    </row>
    <row r="91" spans="1:10" x14ac:dyDescent="0.3">
      <c r="A91" s="1" t="s">
        <v>15</v>
      </c>
      <c r="B91" s="5">
        <v>127473</v>
      </c>
      <c r="C91" s="11">
        <v>0.95914313446649058</v>
      </c>
      <c r="D91" s="5"/>
      <c r="E91" s="5"/>
      <c r="F91" s="5"/>
    </row>
    <row r="92" spans="1:10" x14ac:dyDescent="0.3">
      <c r="A92" s="1" t="s">
        <v>31</v>
      </c>
      <c r="B92" s="5">
        <v>0</v>
      </c>
      <c r="C92" s="11">
        <v>0</v>
      </c>
      <c r="D92" s="5"/>
      <c r="E92" s="5"/>
      <c r="F92" s="5"/>
    </row>
    <row r="93" spans="1:10" x14ac:dyDescent="0.3">
      <c r="A93" s="1" t="s">
        <v>17</v>
      </c>
      <c r="B93" s="5">
        <v>0</v>
      </c>
      <c r="C93" s="11">
        <v>0</v>
      </c>
      <c r="D93" s="5"/>
      <c r="E93" s="5"/>
      <c r="F93" s="5"/>
    </row>
    <row r="94" spans="1:10" x14ac:dyDescent="0.3">
      <c r="A94" s="1" t="s">
        <v>19</v>
      </c>
      <c r="B94" s="5">
        <v>0</v>
      </c>
      <c r="C94" s="11"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2024-04-22T13:16:07Z</dcterms:modified>
</cp:coreProperties>
</file>