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Yearly/Published Files/"/>
    </mc:Choice>
  </mc:AlternateContent>
  <xr:revisionPtr revIDLastSave="1" documentId="8_{A9BAE523-4F73-4150-AD9A-DA4276417D04}" xr6:coauthVersionLast="47" xr6:coauthVersionMax="47" xr10:uidLastSave="{25F538B0-62A7-4881-9AAA-4CD1C6038019}"/>
  <bookViews>
    <workbookView xWindow="768" yWindow="768" windowWidth="20592" windowHeight="11112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D57" i="1"/>
  <c r="B57" i="1"/>
  <c r="H12" i="1" l="1"/>
  <c r="H11" i="1"/>
  <c r="H8" i="1"/>
  <c r="C70" i="1"/>
  <c r="C83" i="1"/>
  <c r="G26" i="1"/>
  <c r="B83" i="1"/>
  <c r="G24" i="1"/>
  <c r="G27" i="1"/>
  <c r="H10" i="1"/>
  <c r="D83" i="1"/>
  <c r="D16" i="1"/>
  <c r="G23" i="1"/>
  <c r="H7" i="1"/>
  <c r="B29" i="1"/>
  <c r="E70" i="1"/>
  <c r="H9" i="1"/>
  <c r="F29" i="1"/>
  <c r="F83" i="1"/>
  <c r="F70" i="1"/>
  <c r="B70" i="1"/>
  <c r="D70" i="1"/>
  <c r="D72" i="1" s="1"/>
  <c r="G25" i="1"/>
  <c r="E29" i="1"/>
  <c r="D29" i="1"/>
  <c r="C29" i="1"/>
  <c r="E16" i="1"/>
  <c r="F16" i="1"/>
  <c r="H14" i="1"/>
  <c r="H13" i="1"/>
  <c r="C16" i="1"/>
  <c r="B16" i="1"/>
  <c r="C85" i="1" l="1"/>
  <c r="F72" i="1"/>
  <c r="E31" i="1"/>
  <c r="E72" i="1"/>
  <c r="F85" i="1"/>
  <c r="B85" i="1"/>
  <c r="E85" i="1"/>
  <c r="D85" i="1"/>
  <c r="B72" i="1"/>
  <c r="C31" i="1"/>
  <c r="C72" i="1"/>
  <c r="D31" i="1"/>
  <c r="F31" i="1"/>
  <c r="B31" i="1"/>
  <c r="D18" i="1"/>
  <c r="C18" i="1"/>
  <c r="F18" i="1"/>
  <c r="B18" i="1"/>
  <c r="E18" i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<sst xmlns="http://schemas.openxmlformats.org/spreadsheetml/2006/main" count="117" uniqueCount="48">
  <si>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</si>
  <si>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</si>
  <si>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</si>
  <si>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</si>
  <si>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</si>
  <si>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</si>
  <si>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</si>
  <si>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</si>
  <si>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</si>
  <si>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</si>
  <si>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</si>
  <si>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</si>
  <si>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</si>
  <si>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</si>
  <si>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</si>
  <si>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</si>
  <si>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</si>
  <si>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</si>
  <si>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</si>
  <si>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</si>
  <si>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</si>
  <si>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</si>
  <si>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</si>
  <si>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</si>
  <si>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</si>
  <si>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</si>
  <si>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</si>
  <si>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</si>
  <si>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</si>
  <si>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</si>
  <si>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</si>
  <si>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</si>
  <si>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</si>
  <si>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</si>
  <si>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</si>
  <si>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</si>
  <si>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</si>
  <si>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</si>
  <si>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</si>
  <si>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</si>
  <si>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</si>
  <si>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</si>
  <si>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</si>
  <si>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</si>
  <si>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</si>
  <si>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</si>
  <si>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10/01/2023</t>
  </si>
  <si>
    <t>09/28/2024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</si>
</sst>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  <font>
      <sz val="11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10.6679182069402</c:v>
              </c:pt>
              <c:pt idx="1">
                <c:v>74.979104240112704</c:v>
              </c:pt>
              <c:pt idx="2">
                <c:v>14.112506646904727</c:v>
              </c:pt>
            </c:numLit>
          </c:val>
          <c:extLst>
            <c:ext xmlns:c16="http://schemas.microsoft.com/office/drawing/2014/chart" uri="{C3380CC4-5D6E-409C-BE32-E72D297353CC}">
              <c16:uniqueId val="{00000000-5A31-4157-9C88-A485A3A874EF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9.2247837993942028</c:v>
              </c:pt>
              <c:pt idx="1">
                <c:v>75.037825225376238</c:v>
              </c:pt>
              <c:pt idx="2">
                <c:v>15.096231627503849</c:v>
              </c:pt>
            </c:numLit>
          </c:val>
          <c:extLst>
            <c:ext xmlns:c16="http://schemas.microsoft.com/office/drawing/2014/chart" uri="{C3380CC4-5D6E-409C-BE32-E72D297353CC}">
              <c16:uniqueId val="{00000001-5A31-4157-9C88-A485A3A874EF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9.3916666666666657</c:v>
              </c:pt>
              <c:pt idx="1">
                <c:v>75</c:v>
              </c:pt>
              <c:pt idx="2">
                <c:v>15.308333333333332</c:v>
              </c:pt>
            </c:numLit>
          </c:val>
          <c:extLst>
            <c:ext xmlns:c16="http://schemas.microsoft.com/office/drawing/2014/chart" uri="{C3380CC4-5D6E-409C-BE32-E72D297353CC}">
              <c16:uniqueId val="{00000002-5A31-4157-9C88-A485A3A8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2.2354908558091235</c:v>
              </c:pt>
              <c:pt idx="1">
                <c:v>20.307038219414412</c:v>
              </c:pt>
              <c:pt idx="2">
                <c:v>55.178961886001019</c:v>
              </c:pt>
              <c:pt idx="3">
                <c:v>18.210671814290098</c:v>
              </c:pt>
              <c:pt idx="4">
                <c:v>4.0678372244853414</c:v>
              </c:pt>
            </c:numLit>
          </c:val>
          <c:extLst>
            <c:ext xmlns:c16="http://schemas.microsoft.com/office/drawing/2014/chart" uri="{C3380CC4-5D6E-409C-BE32-E72D297353CC}">
              <c16:uniqueId val="{00000000-9297-41C9-92AE-B9AA2FBEBC83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3.6012295239201371</c:v>
              </c:pt>
              <c:pt idx="1">
                <c:v>27.659652540159495</c:v>
              </c:pt>
              <c:pt idx="2">
                <c:v>52.160872885545466</c:v>
              </c:pt>
              <c:pt idx="3">
                <c:v>13.811814194443246</c:v>
              </c:pt>
              <c:pt idx="4">
                <c:v>2.7580975225983351</c:v>
              </c:pt>
            </c:numLit>
          </c:val>
          <c:extLst>
            <c:ext xmlns:c16="http://schemas.microsoft.com/office/drawing/2014/chart" uri="{C3380CC4-5D6E-409C-BE32-E72D297353CC}">
              <c16:uniqueId val="{00000001-9297-41C9-92AE-B9AA2FBEBC83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3.1749999999999994</c:v>
              </c:pt>
              <c:pt idx="1">
                <c:v>29.05</c:v>
              </c:pt>
              <c:pt idx="2">
                <c:v>50.849999999999994</c:v>
              </c:pt>
              <c:pt idx="3">
                <c:v>13.824999999999998</c:v>
              </c:pt>
              <c:pt idx="4">
                <c:v>3.0916666666666668</c:v>
              </c:pt>
            </c:numLit>
          </c:val>
          <c:extLst>
            <c:ext xmlns:c16="http://schemas.microsoft.com/office/drawing/2014/chart" uri="{C3380CC4-5D6E-409C-BE32-E72D297353CC}">
              <c16:uniqueId val="{00000002-9297-41C9-92AE-B9AA2FBE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9.4569744493508381</c:v>
              </c:pt>
              <c:pt idx="1">
                <c:v>90.543025550649162</c:v>
              </c:pt>
            </c:numLit>
          </c:val>
          <c:extLst>
            <c:ext xmlns:c16="http://schemas.microsoft.com/office/drawing/2014/chart" uri="{C3380CC4-5D6E-409C-BE32-E72D297353CC}">
              <c16:uniqueId val="{00000000-8550-4223-B54F-54193E330682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8.9819000225415166</c:v>
              </c:pt>
              <c:pt idx="1">
                <c:v>91.018099977458476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50-4223-B54F-54193E330682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10.050000000000001</c:v>
              </c:pt>
              <c:pt idx="1">
                <c:v>89.95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50-4223-B54F-54193E33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6.7424407437476477</c:v>
              </c:pt>
              <c:pt idx="1">
                <c:v>33.477488894609344</c:v>
              </c:pt>
              <c:pt idx="2">
                <c:v>37.566912866411876</c:v>
              </c:pt>
              <c:pt idx="3">
                <c:v>17.704863930087193</c:v>
              </c:pt>
              <c:pt idx="4">
                <c:v>4.5082935651439247</c:v>
              </c:pt>
            </c:numLit>
          </c:val>
          <c:extLst>
            <c:ext xmlns:c16="http://schemas.microsoft.com/office/drawing/2014/chart" uri="{C3380CC4-5D6E-409C-BE32-E72D297353CC}">
              <c16:uniqueId val="{00000000-1D83-4D4A-A14C-7D7EC4C21BEE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6.7342239088270874</c:v>
              </c:pt>
              <c:pt idx="1">
                <c:v>32.060392949032469</c:v>
              </c:pt>
              <c:pt idx="2">
                <c:v>36.154848662723744</c:v>
              </c:pt>
              <c:pt idx="3">
                <c:v>17.8484760442532</c:v>
              </c:pt>
              <c:pt idx="4">
                <c:v>7.2020584351635044</c:v>
              </c:pt>
            </c:numLit>
          </c:val>
          <c:extLst>
            <c:ext xmlns:c16="http://schemas.microsoft.com/office/drawing/2014/chart" uri="{C3380CC4-5D6E-409C-BE32-E72D297353CC}">
              <c16:uniqueId val="{00000001-1D83-4D4A-A14C-7D7EC4C21BEE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5.3</c:v>
              </c:pt>
              <c:pt idx="1">
                <c:v>32.333333333333336</c:v>
              </c:pt>
              <c:pt idx="2">
                <c:v>37.166666666666671</c:v>
              </c:pt>
              <c:pt idx="3">
                <c:v>18.941666666666666</c:v>
              </c:pt>
              <c:pt idx="4">
                <c:v>6.2416666666666663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1D83-4D4A-A14C-7D7EC4C2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4.5401494970733136</c:v>
              </c:pt>
              <c:pt idx="1">
                <c:v>95.459850502926685</c:v>
              </c:pt>
            </c:numLit>
          </c:val>
          <c:extLst>
            <c:ext xmlns:c16="http://schemas.microsoft.com/office/drawing/2014/chart" uri="{C3380CC4-5D6E-409C-BE32-E72D297353CC}">
              <c16:uniqueId val="{00000000-F2E7-4470-BC90-2FD9CB2C22AE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3.5389677370101826</c:v>
              </c:pt>
              <c:pt idx="1">
                <c:v>96.461032262989818</c:v>
              </c:pt>
            </c:numLit>
          </c:val>
          <c:extLst>
            <c:ext xmlns:c16="http://schemas.microsoft.com/office/drawing/2014/chart" uri="{C3380CC4-5D6E-409C-BE32-E72D297353CC}">
              <c16:uniqueId val="{00000001-F2E7-4470-BC90-2FD9CB2C22AE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4.1833333333333327</c:v>
              </c:pt>
              <c:pt idx="1">
                <c:v>95.816666666666663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2-F2E7-4470-BC90-2FD9CB2C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99</xdr:row>
      <xdr:rowOff>121920</xdr:rowOff>
    </xdr:from>
    <xdr:to>
      <xdr:col>4</xdr:col>
      <xdr:colOff>432435</xdr:colOff>
      <xdr:row>115</xdr:row>
      <xdr:rowOff>140970</xdr:rowOff>
    </xdr:to>
    <xdr:graphicFrame macro="">
      <xdr:nvGraphicFramePr>
        <xdr:cNvPr id="2" name="Chart 1" descr="Beef Quality Grade Comparison">
          <a:extLst>
            <a:ext uri="{FF2B5EF4-FFF2-40B4-BE49-F238E27FC236}">
              <a16:creationId xmlns:a16="http://schemas.microsoft.com/office/drawing/2014/main" id="{20AA32CF-D25E-4E83-BB97-F9DDCA2E0EA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120</xdr:row>
      <xdr:rowOff>0</xdr:rowOff>
    </xdr:from>
    <xdr:to>
      <xdr:col>4</xdr:col>
      <xdr:colOff>440055</xdr:colOff>
      <xdr:row>136</xdr:row>
      <xdr:rowOff>19050</xdr:rowOff>
    </xdr:to>
    <xdr:graphicFrame macro="">
      <xdr:nvGraphicFramePr>
        <xdr:cNvPr id="3" name="Chart 2" descr="Beef Yield Grade Comparison">
          <a:extLst>
            <a:ext uri="{FF2B5EF4-FFF2-40B4-BE49-F238E27FC236}">
              <a16:creationId xmlns:a16="http://schemas.microsoft.com/office/drawing/2014/main" id="{3557E09C-5DD2-4FEF-9A74-63E60342989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129540</xdr:colOff>
      <xdr:row>140</xdr:row>
      <xdr:rowOff>0</xdr:rowOff>
    </xdr:from>
    <xdr:to>
      <xdr:col>5</xdr:col>
      <xdr:colOff>91441</xdr:colOff>
      <xdr:row>156</xdr:row>
      <xdr:rowOff>173356</xdr:rowOff>
    </xdr:to>
    <xdr:graphicFrame macro="">
      <xdr:nvGraphicFramePr>
        <xdr:cNvPr id="4" name="Chart 3" descr="Lamb Quality Grade Comparison">
          <a:extLst>
            <a:ext uri="{FF2B5EF4-FFF2-40B4-BE49-F238E27FC236}">
              <a16:creationId xmlns:a16="http://schemas.microsoft.com/office/drawing/2014/main" id="{168B6999-65FA-427A-93CD-47CE0DAFDAC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129540</xdr:colOff>
      <xdr:row>161</xdr:row>
      <xdr:rowOff>0</xdr:rowOff>
    </xdr:from>
    <xdr:to>
      <xdr:col>4</xdr:col>
      <xdr:colOff>554355</xdr:colOff>
      <xdr:row>177</xdr:row>
      <xdr:rowOff>171450</xdr:rowOff>
    </xdr:to>
    <xdr:graphicFrame macro="">
      <xdr:nvGraphicFramePr>
        <xdr:cNvPr id="5" name="Chart 4" descr="Lamb Yield Grade Comparison">
          <a:extLst>
            <a:ext uri="{FF2B5EF4-FFF2-40B4-BE49-F238E27FC236}">
              <a16:creationId xmlns:a16="http://schemas.microsoft.com/office/drawing/2014/main" id="{12E925B9-1715-4213-BE72-925232508A3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182</xdr:row>
      <xdr:rowOff>0</xdr:rowOff>
    </xdr:from>
    <xdr:to>
      <xdr:col>4</xdr:col>
      <xdr:colOff>624840</xdr:colOff>
      <xdr:row>195</xdr:row>
      <xdr:rowOff>140970</xdr:rowOff>
    </xdr:to>
    <xdr:graphicFrame macro="">
      <xdr:nvGraphicFramePr>
        <xdr:cNvPr id="6" name="Chart 5" descr="Veal Quality Grade Comparison">
          <a:extLst>
            <a:ext uri="{FF2B5EF4-FFF2-40B4-BE49-F238E27FC236}">
              <a16:creationId xmlns:a16="http://schemas.microsoft.com/office/drawing/2014/main" id="{FE394550-6679-409F-9F4E-023BEDE4D95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H206" sqref="H206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0" x14ac:dyDescent="0.25">
      <c r="A1" s="1" t="s">
        <v>45</v>
      </c>
      <c r="B1" s="2"/>
    </row>
    <row r="3" spans="1:10" x14ac:dyDescent="0.25">
      <c r="A3" t="s">
        <v>0</v>
      </c>
      <c r="B3" s="3" t="s">
        <v>46</v>
      </c>
      <c r="C3" s="10" t="s">
        <v>1</v>
      </c>
      <c r="D3" s="3" t="s">
        <v>47</v>
      </c>
    </row>
    <row r="4" spans="1:10" x14ac:dyDescent="0.25">
      <c r="B4" s="3"/>
      <c r="D4" s="3"/>
    </row>
    <row r="5" spans="1:10" ht="14.4" customHeight="1" x14ac:dyDescent="0.25">
      <c r="A5" s="1" t="s">
        <v>2</v>
      </c>
    </row>
    <row r="6" spans="1:10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5">
      <c r="A7" s="1" t="s">
        <v>14</v>
      </c>
      <c r="B7" s="5">
        <v>929.38550226555947</v>
      </c>
      <c r="C7" s="5">
        <v>32600.807877741761</v>
      </c>
      <c r="D7" s="5">
        <v>234189.96928606174</v>
      </c>
      <c r="E7" s="5">
        <v>124344.81650772585</v>
      </c>
      <c r="F7" s="5">
        <v>43072.241649185322</v>
      </c>
      <c r="G7" s="5">
        <v>1796192.3807119047</v>
      </c>
      <c r="H7" s="5">
        <f>SUM(B7:G7)</f>
        <v>2231329.6015348849</v>
      </c>
      <c r="I7" s="6">
        <v>0.10667918206940201</v>
      </c>
      <c r="J7" s="6">
        <v>0.10010294662536091</v>
      </c>
    </row>
    <row r="8" spans="1:10" x14ac:dyDescent="0.25">
      <c r="A8" s="1" t="s">
        <v>15</v>
      </c>
      <c r="B8" s="5">
        <v>37942.319366747375</v>
      </c>
      <c r="C8" s="5">
        <v>531505.83742773428</v>
      </c>
      <c r="D8" s="5">
        <v>1623660.577557415</v>
      </c>
      <c r="E8" s="5">
        <v>528653.40065565123</v>
      </c>
      <c r="F8" s="5">
        <v>104286.69539398875</v>
      </c>
      <c r="G8" s="5">
        <v>12856776.210260224</v>
      </c>
      <c r="H8" s="5">
        <f t="shared" ref="H8:H14" si="0">SUM(B8:G8)</f>
        <v>15682825.04066176</v>
      </c>
      <c r="I8" s="6">
        <v>0.74979104240112704</v>
      </c>
      <c r="J8" s="6">
        <v>0.70357019281254485</v>
      </c>
    </row>
    <row r="9" spans="1:10" x14ac:dyDescent="0.25">
      <c r="A9" s="1" t="s">
        <v>16</v>
      </c>
      <c r="B9" s="5">
        <v>38946.69851184704</v>
      </c>
      <c r="C9" s="5">
        <v>183866.55659998796</v>
      </c>
      <c r="D9" s="5">
        <v>190341.90054612831</v>
      </c>
      <c r="E9" s="5">
        <v>26265.630621184213</v>
      </c>
      <c r="F9" s="5">
        <v>4661.2120147247706</v>
      </c>
      <c r="G9" s="5">
        <v>2507726.7072331528</v>
      </c>
      <c r="H9" s="5">
        <f t="shared" si="0"/>
        <v>2951808.7055270253</v>
      </c>
      <c r="I9" s="6">
        <v>0.14112506646904727</v>
      </c>
      <c r="J9" s="6">
        <v>0.13242541536418004</v>
      </c>
    </row>
    <row r="10" spans="1:10" x14ac:dyDescent="0.25">
      <c r="A10" s="1" t="s">
        <v>17</v>
      </c>
      <c r="B10" s="5">
        <v>192.84079585913628</v>
      </c>
      <c r="C10" s="5">
        <v>704.40457376323388</v>
      </c>
      <c r="D10" s="5">
        <v>1273.9991467175346</v>
      </c>
      <c r="E10" s="5">
        <v>309.79516742185319</v>
      </c>
      <c r="F10" s="5">
        <v>109.81211986423038</v>
      </c>
      <c r="G10" s="5">
        <v>1096.3356357176822</v>
      </c>
      <c r="H10" s="5">
        <f t="shared" si="0"/>
        <v>3687.1874393436706</v>
      </c>
      <c r="I10" s="6">
        <v>1.7628329758865791E-4</v>
      </c>
      <c r="J10" s="6">
        <v>1.6541631822767269E-4</v>
      </c>
    </row>
    <row r="11" spans="1:10" x14ac:dyDescent="0.25">
      <c r="A11" s="1" t="s">
        <v>18</v>
      </c>
      <c r="B11" s="5">
        <v>4.9907692307692306</v>
      </c>
      <c r="C11" s="5">
        <v>149.72307692307692</v>
      </c>
      <c r="D11" s="5">
        <v>2023.7569230769229</v>
      </c>
      <c r="E11" s="5">
        <v>1227.1053846153845</v>
      </c>
      <c r="F11" s="5">
        <v>107.92538461538462</v>
      </c>
      <c r="G11" s="5">
        <v>60.513076923076923</v>
      </c>
      <c r="H11" s="5">
        <f t="shared" si="0"/>
        <v>3574.0146153846154</v>
      </c>
      <c r="I11" s="6">
        <v>2.4453438544441188E-4</v>
      </c>
      <c r="J11" s="6"/>
    </row>
    <row r="12" spans="1:10" x14ac:dyDescent="0.25">
      <c r="A12" s="1" t="s">
        <v>19</v>
      </c>
      <c r="B12" s="5">
        <v>421.72</v>
      </c>
      <c r="C12" s="5">
        <v>4874.1099999999997</v>
      </c>
      <c r="D12" s="5">
        <v>17507.618461538459</v>
      </c>
      <c r="E12" s="5">
        <v>5778.0630769230766</v>
      </c>
      <c r="F12" s="5">
        <v>409.86692307692306</v>
      </c>
      <c r="G12" s="5">
        <v>4.3669230769230758</v>
      </c>
      <c r="H12" s="5">
        <f t="shared" si="0"/>
        <v>28995.74538461538</v>
      </c>
      <c r="I12" s="6">
        <v>1.9838913773906129E-3</v>
      </c>
      <c r="J12" s="6"/>
    </row>
    <row r="13" spans="1:10" x14ac:dyDescent="0.25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6">
        <v>0</v>
      </c>
      <c r="J13" s="6"/>
    </row>
    <row r="14" spans="1:10" x14ac:dyDescent="0.25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6">
        <v>0</v>
      </c>
      <c r="J14" s="6"/>
    </row>
    <row r="15" spans="1:10" x14ac:dyDescent="0.25">
      <c r="A15" s="1" t="s">
        <v>22</v>
      </c>
      <c r="B15" s="5">
        <v>7093.148718059434</v>
      </c>
      <c r="C15" s="5">
        <v>23256.957093196761</v>
      </c>
      <c r="D15" s="5">
        <v>42179.460186874509</v>
      </c>
      <c r="E15" s="5">
        <v>10171.459200107127</v>
      </c>
      <c r="F15" s="5">
        <v>2989.9251172789232</v>
      </c>
      <c r="G15" s="5"/>
      <c r="H15" s="5"/>
    </row>
    <row r="16" spans="1:10" x14ac:dyDescent="0.25">
      <c r="A16" s="1" t="s">
        <v>13</v>
      </c>
      <c r="B16" s="5">
        <f>SUM(B7:B15)</f>
        <v>85531.103664009337</v>
      </c>
      <c r="C16" s="5">
        <f t="shared" ref="C16:F16" si="1">SUM(C7:C15)</f>
        <v>776958.39664934715</v>
      </c>
      <c r="D16" s="5">
        <f t="shared" si="1"/>
        <v>2111177.2821078128</v>
      </c>
      <c r="E16" s="5">
        <f t="shared" si="1"/>
        <v>696750.27061362867</v>
      </c>
      <c r="F16" s="5">
        <f t="shared" si="1"/>
        <v>155637.67860273426</v>
      </c>
      <c r="G16" s="5"/>
      <c r="H16" s="5"/>
    </row>
    <row r="18" spans="1:10" ht="27.6" x14ac:dyDescent="0.25">
      <c r="A18" s="7" t="s">
        <v>23</v>
      </c>
      <c r="B18" s="9">
        <f>IF(B16=0,0,(B16/SUM($B$16:$F$16)))</f>
        <v>2.2354908558091236E-2</v>
      </c>
      <c r="C18" s="9">
        <f t="shared" ref="C18:F18" si="2">IF(C16=0,0,(C16/SUM($B$16:$F$16)))</f>
        <v>0.20307038219414411</v>
      </c>
      <c r="D18" s="9">
        <f t="shared" si="2"/>
        <v>0.55178961886001021</v>
      </c>
      <c r="E18" s="9">
        <f t="shared" si="2"/>
        <v>0.18210671814290097</v>
      </c>
      <c r="F18" s="9">
        <f t="shared" si="2"/>
        <v>4.0678372244853413E-2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104.5826923076923</v>
      </c>
      <c r="C23" s="5">
        <v>886.49211538461543</v>
      </c>
      <c r="D23" s="5">
        <v>1599.9921538461538</v>
      </c>
      <c r="E23" s="5">
        <v>1314.542923076923</v>
      </c>
      <c r="F23" s="5">
        <v>501.50476923076917</v>
      </c>
      <c r="G23" s="5">
        <f>SUM(B23:F23)</f>
        <v>4407.1146538461535</v>
      </c>
      <c r="H23" s="6">
        <v>9.4569744493508384E-2</v>
      </c>
      <c r="J23" s="6"/>
    </row>
    <row r="24" spans="1:10" x14ac:dyDescent="0.25">
      <c r="A24" s="1" t="s">
        <v>15</v>
      </c>
      <c r="B24" s="5">
        <v>3037.5120192307691</v>
      </c>
      <c r="C24" s="5">
        <v>14714.60025</v>
      </c>
      <c r="D24" s="5">
        <v>15906.842942307692</v>
      </c>
      <c r="E24" s="5">
        <v>6936.2317499999999</v>
      </c>
      <c r="F24" s="5">
        <v>1599.4384807692309</v>
      </c>
      <c r="G24" s="5">
        <f t="shared" ref="G24:G27" si="3">SUM(B24:F24)</f>
        <v>42194.62544230769</v>
      </c>
      <c r="H24" s="6">
        <v>0.90543025550649159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3"/>
        <v>0</v>
      </c>
      <c r="H25" s="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3"/>
        <v>0</v>
      </c>
      <c r="H26" s="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3"/>
        <v>0</v>
      </c>
      <c r="H27" s="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f>SUM(B23:B27)</f>
        <v>3142.0947115384615</v>
      </c>
      <c r="C29" s="5">
        <f t="shared" ref="C29:F29" si="4">SUM(C23:C27)</f>
        <v>15601.092365384615</v>
      </c>
      <c r="D29" s="5">
        <f t="shared" si="4"/>
        <v>17506.835096153845</v>
      </c>
      <c r="E29" s="5">
        <f t="shared" si="4"/>
        <v>8250.7746730769231</v>
      </c>
      <c r="F29" s="5">
        <f t="shared" si="4"/>
        <v>2100.9432500000003</v>
      </c>
    </row>
    <row r="31" spans="1:10" ht="27.6" x14ac:dyDescent="0.25">
      <c r="A31" s="7" t="s">
        <v>23</v>
      </c>
      <c r="B31" s="6">
        <f>IF(B29=0,0,B29/(SUM($B$29:$F$29)))</f>
        <v>6.7424407437476477E-2</v>
      </c>
      <c r="C31" s="6">
        <f t="shared" ref="C31:F31" si="5">IF(C29=0,0,C29/(SUM($B$29:$F$29)))</f>
        <v>0.33477488894609342</v>
      </c>
      <c r="D31" s="6">
        <f t="shared" si="5"/>
        <v>0.37566912866411878</v>
      </c>
      <c r="E31" s="6">
        <f t="shared" si="5"/>
        <v>0.17704863930087192</v>
      </c>
      <c r="F31" s="6">
        <f t="shared" si="5"/>
        <v>4.5082935651439247E-2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950.20799999999997</v>
      </c>
      <c r="C36" s="11">
        <v>4.540149497073314E-2</v>
      </c>
      <c r="D36" s="5"/>
      <c r="E36" s="5"/>
      <c r="F36" s="5"/>
    </row>
    <row r="37" spans="1:6" x14ac:dyDescent="0.25">
      <c r="A37" s="1" t="s">
        <v>15</v>
      </c>
      <c r="B37" s="5">
        <v>19978.794461538459</v>
      </c>
      <c r="C37" s="11">
        <v>0.95459850502926691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1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1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1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0.94010827839782629</v>
      </c>
      <c r="B46" t="s">
        <v>24</v>
      </c>
    </row>
    <row r="47" spans="1:6" x14ac:dyDescent="0.25">
      <c r="A47" s="6">
        <v>8.9403154146292189E-3</v>
      </c>
      <c r="B47" t="s">
        <v>25</v>
      </c>
    </row>
    <row r="48" spans="1:6" x14ac:dyDescent="0.25">
      <c r="A48" s="6">
        <v>0.80930133934087889</v>
      </c>
      <c r="B48" t="s">
        <v>26</v>
      </c>
    </row>
    <row r="49" spans="1:10" x14ac:dyDescent="0.25">
      <c r="A49" s="6">
        <v>0.93626397112031334</v>
      </c>
      <c r="B49" t="s">
        <v>27</v>
      </c>
    </row>
    <row r="50" spans="1:10" x14ac:dyDescent="0.25">
      <c r="A50" s="6">
        <v>0.17018799824907024</v>
      </c>
      <c r="B50" t="s">
        <v>28</v>
      </c>
    </row>
    <row r="51" spans="1:10" x14ac:dyDescent="0.25">
      <c r="A51" s="6">
        <v>0.42723692878284719</v>
      </c>
      <c r="B51" t="s">
        <v>33</v>
      </c>
    </row>
    <row r="52" spans="1:10" x14ac:dyDescent="0.25">
      <c r="A52" s="6">
        <v>0.50157968352705118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10/01/2023</v>
      </c>
      <c r="C57" t="s">
        <v>1</v>
      </c>
      <c r="D57" s="3" t="str">
        <f>D3</f>
        <v>09/28/2024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1041</v>
      </c>
      <c r="C61" s="5">
        <v>36516</v>
      </c>
      <c r="D61" s="5">
        <v>262315</v>
      </c>
      <c r="E61" s="5">
        <v>139278</v>
      </c>
      <c r="F61" s="5">
        <v>48245</v>
      </c>
      <c r="G61" s="5">
        <v>2011906</v>
      </c>
      <c r="H61" s="5">
        <v>2499301</v>
      </c>
      <c r="I61" s="6">
        <v>0.10667918206940201</v>
      </c>
      <c r="J61" s="6">
        <v>0.10010294662536091</v>
      </c>
    </row>
    <row r="62" spans="1:10" x14ac:dyDescent="0.25">
      <c r="A62" s="1" t="s">
        <v>15</v>
      </c>
      <c r="B62" s="5">
        <v>42499</v>
      </c>
      <c r="C62" s="5">
        <v>595337</v>
      </c>
      <c r="D62" s="5">
        <v>1818654</v>
      </c>
      <c r="E62" s="5">
        <v>592142</v>
      </c>
      <c r="F62" s="5">
        <v>116811</v>
      </c>
      <c r="G62" s="5">
        <v>14400810</v>
      </c>
      <c r="H62" s="5">
        <v>17566253</v>
      </c>
      <c r="I62" s="6">
        <v>0.74979104240112704</v>
      </c>
      <c r="J62" s="6">
        <v>0.70357019281254485</v>
      </c>
    </row>
    <row r="63" spans="1:10" x14ac:dyDescent="0.25">
      <c r="A63" s="1" t="s">
        <v>16</v>
      </c>
      <c r="B63" s="5">
        <v>43624</v>
      </c>
      <c r="C63" s="5">
        <v>205948</v>
      </c>
      <c r="D63" s="5">
        <v>213201</v>
      </c>
      <c r="E63" s="5">
        <v>29420</v>
      </c>
      <c r="F63" s="5">
        <v>5221</v>
      </c>
      <c r="G63" s="5">
        <v>2808892</v>
      </c>
      <c r="H63" s="5">
        <v>3306306</v>
      </c>
      <c r="I63" s="6">
        <v>0.14112506646904727</v>
      </c>
      <c r="J63" s="6">
        <v>0.13242541536418004</v>
      </c>
    </row>
    <row r="64" spans="1:10" x14ac:dyDescent="0.25">
      <c r="A64" s="1" t="s">
        <v>17</v>
      </c>
      <c r="B64" s="5">
        <v>216</v>
      </c>
      <c r="C64" s="5">
        <v>789</v>
      </c>
      <c r="D64" s="5">
        <v>1427</v>
      </c>
      <c r="E64" s="5">
        <v>347</v>
      </c>
      <c r="F64" s="5">
        <v>123</v>
      </c>
      <c r="G64" s="5">
        <v>1228</v>
      </c>
      <c r="H64" s="5">
        <v>4130</v>
      </c>
      <c r="I64" s="6">
        <v>1.7628329758865791E-4</v>
      </c>
      <c r="J64" s="6">
        <v>1.6541631822767269E-4</v>
      </c>
    </row>
    <row r="65" spans="1:10" x14ac:dyDescent="0.25">
      <c r="A65" s="1" t="s">
        <v>18</v>
      </c>
      <c r="B65" s="5">
        <v>8</v>
      </c>
      <c r="C65" s="5">
        <v>240</v>
      </c>
      <c r="D65" s="5">
        <v>3244</v>
      </c>
      <c r="E65" s="5">
        <v>1967</v>
      </c>
      <c r="F65" s="5">
        <v>173</v>
      </c>
      <c r="G65" s="5">
        <v>97</v>
      </c>
      <c r="H65" s="5">
        <v>5729</v>
      </c>
      <c r="I65" s="6">
        <v>2.4453438544441188E-4</v>
      </c>
      <c r="J65" s="6"/>
    </row>
    <row r="66" spans="1:10" x14ac:dyDescent="0.25">
      <c r="A66" s="1" t="s">
        <v>19</v>
      </c>
      <c r="B66" s="5">
        <v>676</v>
      </c>
      <c r="C66" s="5">
        <v>7813</v>
      </c>
      <c r="D66" s="5">
        <v>28064</v>
      </c>
      <c r="E66" s="5">
        <v>9262</v>
      </c>
      <c r="F66" s="5">
        <v>657</v>
      </c>
      <c r="G66" s="5">
        <v>7</v>
      </c>
      <c r="H66" s="5">
        <v>46479</v>
      </c>
      <c r="I66" s="6">
        <v>1.9838913773906129E-3</v>
      </c>
      <c r="J66" s="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5">
      <c r="A69" s="1" t="s">
        <v>22</v>
      </c>
      <c r="B69" s="5">
        <v>7945</v>
      </c>
      <c r="C69" s="5">
        <v>26050</v>
      </c>
      <c r="D69" s="5">
        <v>47245</v>
      </c>
      <c r="E69" s="5">
        <v>11393</v>
      </c>
      <c r="F69" s="5">
        <v>3349</v>
      </c>
    </row>
    <row r="70" spans="1:10" x14ac:dyDescent="0.25">
      <c r="A70" s="1" t="s">
        <v>13</v>
      </c>
      <c r="B70" s="5">
        <f>SUM(B61:B69)</f>
        <v>96009</v>
      </c>
      <c r="C70" s="5">
        <f t="shared" ref="C70:F70" si="6">SUM(C61:C69)</f>
        <v>872693</v>
      </c>
      <c r="D70" s="5">
        <f t="shared" si="6"/>
        <v>2374150</v>
      </c>
      <c r="E70" s="5">
        <f t="shared" si="6"/>
        <v>783809</v>
      </c>
      <c r="F70" s="5">
        <f t="shared" si="6"/>
        <v>174579</v>
      </c>
    </row>
    <row r="72" spans="1:10" ht="27.6" x14ac:dyDescent="0.25">
      <c r="A72" s="7" t="s">
        <v>23</v>
      </c>
      <c r="B72" s="6">
        <f>B70/SUM($B$70:$F$70)</f>
        <v>2.2321237596600051E-2</v>
      </c>
      <c r="C72" s="6">
        <f>C70/SUM($B$70:$F$70)</f>
        <v>0.20289335168463049</v>
      </c>
      <c r="D72" s="6">
        <f t="shared" ref="D72:F72" si="7">D70/SUM($B$70:$F$70)</f>
        <v>0.55196873459746487</v>
      </c>
      <c r="E72" s="6">
        <f t="shared" si="7"/>
        <v>0.18222861314411659</v>
      </c>
      <c r="F72" s="6">
        <f t="shared" si="7"/>
        <v>4.0588062977187971E-2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1700</v>
      </c>
      <c r="C77" s="5">
        <v>14410</v>
      </c>
      <c r="D77" s="5">
        <v>26008</v>
      </c>
      <c r="E77" s="5">
        <v>21368</v>
      </c>
      <c r="F77" s="5">
        <v>8152</v>
      </c>
      <c r="G77" s="5">
        <v>71638</v>
      </c>
      <c r="H77" s="11">
        <v>9.4569744493508384E-2</v>
      </c>
      <c r="J77" s="6"/>
    </row>
    <row r="78" spans="1:10" x14ac:dyDescent="0.25">
      <c r="A78" s="1" t="s">
        <v>15</v>
      </c>
      <c r="B78" s="5">
        <v>49375</v>
      </c>
      <c r="C78" s="5">
        <v>239187</v>
      </c>
      <c r="D78" s="5">
        <v>258567</v>
      </c>
      <c r="E78" s="5">
        <v>112749</v>
      </c>
      <c r="F78" s="5">
        <v>25999</v>
      </c>
      <c r="G78" s="5">
        <v>685877</v>
      </c>
      <c r="H78" s="11">
        <v>0.90543025550649159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1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1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1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f>SUM(B77:B81)</f>
        <v>51075</v>
      </c>
      <c r="C83" s="5">
        <f t="shared" ref="C83:F83" si="8">SUM(C77:C81)</f>
        <v>253597</v>
      </c>
      <c r="D83" s="5">
        <f t="shared" si="8"/>
        <v>284575</v>
      </c>
      <c r="E83" s="5">
        <f t="shared" si="8"/>
        <v>134117</v>
      </c>
      <c r="F83" s="5">
        <f t="shared" si="8"/>
        <v>34151</v>
      </c>
    </row>
    <row r="85" spans="1:10" ht="27.6" x14ac:dyDescent="0.25">
      <c r="A85" s="7" t="s">
        <v>23</v>
      </c>
      <c r="B85" s="6">
        <f>B83/(SUM($B$83:$F$83))</f>
        <v>6.7424407437476491E-2</v>
      </c>
      <c r="C85" s="6">
        <f t="shared" ref="C85:F85" si="9">C83/(SUM($B$83:$F$83))</f>
        <v>0.33477488894609347</v>
      </c>
      <c r="D85" s="6">
        <f t="shared" si="9"/>
        <v>0.37566912866411889</v>
      </c>
      <c r="E85" s="6">
        <f t="shared" si="9"/>
        <v>0.17704863930087192</v>
      </c>
      <c r="F85" s="6">
        <f t="shared" si="9"/>
        <v>4.5082935651439247E-2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5096</v>
      </c>
      <c r="C90" s="11">
        <v>4.540149497073314E-2</v>
      </c>
      <c r="D90" s="5"/>
      <c r="E90" s="5"/>
      <c r="F90" s="5"/>
    </row>
    <row r="91" spans="1:10" x14ac:dyDescent="0.25">
      <c r="A91" s="1" t="s">
        <v>15</v>
      </c>
      <c r="B91" s="5">
        <v>107147</v>
      </c>
      <c r="C91" s="11">
        <v>0.95459850502926691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1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1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1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2024-11-08T21:05:02Z</dcterms:modified>
</cp:coreProperties>
</file>