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pat_griffith_usda_gov/Documents/Documents/FiscalYearVolumeReports/Historical Files/"/>
    </mc:Choice>
  </mc:AlternateContent>
  <xr:revisionPtr revIDLastSave="126" documentId="11_74FBD0E260C3D8624D234B55842709365676A632" xr6:coauthVersionLast="47" xr6:coauthVersionMax="47" xr10:uidLastSave="{4C2074DD-B944-41AF-B963-14F4D25154FC}"/>
  <bookViews>
    <workbookView xWindow="29475" yWindow="2055" windowWidth="28800" windowHeight="17970" tabRatio="777" xr2:uid="{00000000-000D-0000-FFFF-FFFF00000000}"/>
  </bookViews>
  <sheets>
    <sheet name="Lamb History" sheetId="1" r:id="rId1"/>
    <sheet name="Graded Lamb" sheetId="2" r:id="rId2"/>
    <sheet name="Lamb Slaughter" sheetId="3" r:id="rId3"/>
    <sheet name="Prime" sheetId="4" r:id="rId4"/>
    <sheet name="Choice" sheetId="5" r:id="rId5"/>
    <sheet name="Good" sheetId="6" r:id="rId6"/>
    <sheet name="YG 1" sheetId="7" r:id="rId7"/>
    <sheet name="YG 2" sheetId="13" r:id="rId8"/>
    <sheet name="YG 3" sheetId="14" r:id="rId9"/>
    <sheet name="YG 4" sheetId="15" r:id="rId10"/>
    <sheet name="YG 5" sheetId="16" r:id="rId11"/>
  </sheets>
  <definedNames>
    <definedName name="_xlnm.Print_Area" localSheetId="0">'Lamb History'!$A$1:$X$146</definedName>
    <definedName name="PRINT_AREA_MI">#REF!</definedName>
    <definedName name="_xlnm.Print_Titles" localSheetId="0">'Lamb History'!$1:$6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3" i="1" l="1"/>
  <c r="F93" i="1" s="1"/>
  <c r="D92" i="1"/>
  <c r="F92" i="1" s="1"/>
  <c r="D91" i="1"/>
  <c r="F91" i="1" s="1"/>
  <c r="W90" i="1"/>
  <c r="U90" i="1"/>
  <c r="S90" i="1"/>
  <c r="Q90" i="1"/>
  <c r="O90" i="1"/>
  <c r="D90" i="1"/>
  <c r="F90" i="1" s="1"/>
  <c r="W89" i="1"/>
  <c r="U89" i="1"/>
  <c r="S89" i="1"/>
  <c r="Q89" i="1"/>
  <c r="W88" i="1"/>
  <c r="W87" i="1"/>
  <c r="W86" i="1"/>
  <c r="W85" i="1"/>
  <c r="W84" i="1"/>
  <c r="U88" i="1"/>
  <c r="U87" i="1"/>
  <c r="U86" i="1"/>
  <c r="U85" i="1"/>
  <c r="U84" i="1"/>
  <c r="S88" i="1"/>
  <c r="S87" i="1"/>
  <c r="S86" i="1"/>
  <c r="S85" i="1"/>
  <c r="S84" i="1"/>
  <c r="Q88" i="1"/>
  <c r="Q87" i="1"/>
  <c r="Q86" i="1"/>
  <c r="Q85" i="1"/>
  <c r="Q84" i="1"/>
  <c r="O89" i="1"/>
  <c r="O88" i="1"/>
  <c r="O87" i="1"/>
  <c r="O86" i="1"/>
  <c r="O85" i="1"/>
  <c r="O84" i="1"/>
  <c r="W82" i="1"/>
  <c r="W81" i="1"/>
  <c r="W80" i="1"/>
  <c r="W79" i="1"/>
  <c r="W78" i="1"/>
  <c r="W77" i="1"/>
  <c r="W76" i="1"/>
  <c r="U82" i="1"/>
  <c r="U81" i="1"/>
  <c r="U80" i="1"/>
  <c r="U79" i="1"/>
  <c r="U78" i="1"/>
  <c r="U77" i="1"/>
  <c r="U76" i="1"/>
  <c r="S82" i="1"/>
  <c r="S81" i="1"/>
  <c r="S80" i="1"/>
  <c r="S79" i="1"/>
  <c r="S78" i="1"/>
  <c r="S77" i="1"/>
  <c r="S76" i="1"/>
  <c r="Q82" i="1"/>
  <c r="Q81" i="1"/>
  <c r="Q80" i="1"/>
  <c r="Q79" i="1"/>
  <c r="Q78" i="1"/>
  <c r="Q77" i="1"/>
  <c r="Q76" i="1"/>
  <c r="O82" i="1"/>
  <c r="O81" i="1"/>
  <c r="O80" i="1"/>
  <c r="O79" i="1"/>
  <c r="O78" i="1"/>
  <c r="O77" i="1"/>
  <c r="O76" i="1"/>
  <c r="W75" i="1"/>
  <c r="U75" i="1"/>
  <c r="S75" i="1"/>
  <c r="Q75" i="1"/>
  <c r="O75" i="1"/>
  <c r="D88" i="1"/>
  <c r="F88" i="1" s="1"/>
  <c r="B87" i="1"/>
  <c r="D87" i="1" s="1"/>
  <c r="F87" i="1" s="1"/>
  <c r="B52" i="1"/>
  <c r="D52" i="1" s="1"/>
  <c r="F52" i="1" s="1"/>
  <c r="H52" i="1" s="1"/>
  <c r="J52" i="1" s="1"/>
  <c r="B51" i="1"/>
  <c r="D51" i="1" s="1"/>
  <c r="F51" i="1" s="1"/>
  <c r="H51" i="1" s="1"/>
  <c r="J51" i="1" s="1"/>
  <c r="B49" i="1"/>
  <c r="D49" i="1" s="1"/>
  <c r="F49" i="1" s="1"/>
  <c r="H49" i="1" s="1"/>
  <c r="J49" i="1" s="1"/>
  <c r="B48" i="1"/>
  <c r="D48" i="1" s="1"/>
  <c r="F48" i="1" s="1"/>
  <c r="H48" i="1" s="1"/>
  <c r="J48" i="1" s="1"/>
  <c r="B47" i="1"/>
  <c r="D47" i="1" s="1"/>
  <c r="F47" i="1" s="1"/>
  <c r="H47" i="1" s="1"/>
  <c r="J47" i="1" s="1"/>
  <c r="D89" i="1"/>
  <c r="F89" i="1" s="1"/>
  <c r="B86" i="1"/>
  <c r="D86" i="1" s="1"/>
  <c r="F86" i="1" s="1"/>
  <c r="B85" i="1"/>
  <c r="D85" i="1" s="1"/>
  <c r="F85" i="1" s="1"/>
  <c r="B84" i="1"/>
  <c r="D84" i="1" s="1"/>
  <c r="F84" i="1" s="1"/>
  <c r="B82" i="1"/>
  <c r="D82" i="1" s="1"/>
  <c r="F82" i="1" s="1"/>
  <c r="B81" i="1"/>
  <c r="D81" i="1" s="1"/>
  <c r="F81" i="1" s="1"/>
  <c r="B80" i="1"/>
  <c r="D80" i="1" s="1"/>
  <c r="F80" i="1" s="1"/>
  <c r="H80" i="1" s="1"/>
  <c r="B79" i="1"/>
  <c r="D79" i="1" s="1"/>
  <c r="F79" i="1" s="1"/>
  <c r="H79" i="1" s="1"/>
  <c r="B78" i="1"/>
  <c r="D78" i="1" s="1"/>
  <c r="F78" i="1" s="1"/>
  <c r="B77" i="1"/>
  <c r="D77" i="1" s="1"/>
  <c r="F77" i="1" s="1"/>
  <c r="B76" i="1"/>
  <c r="D76" i="1" s="1"/>
  <c r="F76" i="1" s="1"/>
  <c r="H76" i="1" s="1"/>
  <c r="B75" i="1"/>
  <c r="D75" i="1" s="1"/>
  <c r="F75" i="1" s="1"/>
  <c r="H75" i="1" s="1"/>
  <c r="B74" i="1"/>
  <c r="D74" i="1" s="1"/>
  <c r="F74" i="1" s="1"/>
  <c r="H74" i="1" s="1"/>
  <c r="B73" i="1"/>
  <c r="D73" i="1" s="1"/>
  <c r="F73" i="1" s="1"/>
  <c r="H73" i="1" s="1"/>
  <c r="B71" i="1"/>
  <c r="D71" i="1" s="1"/>
  <c r="F71" i="1" s="1"/>
  <c r="H71" i="1" s="1"/>
  <c r="B70" i="1"/>
  <c r="D70" i="1" s="1"/>
  <c r="F70" i="1" s="1"/>
  <c r="H70" i="1" s="1"/>
  <c r="B69" i="1"/>
  <c r="D69" i="1" s="1"/>
  <c r="F69" i="1" s="1"/>
  <c r="H69" i="1" s="1"/>
  <c r="B68" i="1"/>
  <c r="D68" i="1" s="1"/>
  <c r="F68" i="1" s="1"/>
  <c r="H68" i="1" s="1"/>
  <c r="B67" i="1"/>
  <c r="D67" i="1" s="1"/>
  <c r="F67" i="1" s="1"/>
  <c r="H67" i="1" s="1"/>
  <c r="B66" i="1"/>
  <c r="D66" i="1" s="1"/>
  <c r="F66" i="1" s="1"/>
  <c r="H66" i="1" s="1"/>
  <c r="C65" i="1"/>
  <c r="E65" i="1"/>
  <c r="G65" i="1"/>
  <c r="B62" i="1"/>
  <c r="D62" i="1" s="1"/>
  <c r="F62" i="1" s="1"/>
  <c r="H62" i="1" s="1"/>
  <c r="B60" i="1"/>
  <c r="D60" i="1" s="1"/>
  <c r="F60" i="1" s="1"/>
  <c r="H60" i="1" s="1"/>
  <c r="J60" i="1" s="1"/>
  <c r="B59" i="1"/>
  <c r="D59" i="1" s="1"/>
  <c r="F59" i="1" s="1"/>
  <c r="H59" i="1" s="1"/>
  <c r="J59" i="1" s="1"/>
  <c r="B58" i="1"/>
  <c r="D58" i="1" s="1"/>
  <c r="F58" i="1" s="1"/>
  <c r="H58" i="1" s="1"/>
  <c r="B57" i="1"/>
  <c r="D57" i="1" s="1"/>
  <c r="F57" i="1" s="1"/>
  <c r="H57" i="1" s="1"/>
  <c r="B56" i="1"/>
  <c r="D56" i="1" s="1"/>
  <c r="F56" i="1" s="1"/>
  <c r="H56" i="1" s="1"/>
  <c r="J56" i="1" s="1"/>
  <c r="B55" i="1"/>
  <c r="D55" i="1" s="1"/>
  <c r="F55" i="1" s="1"/>
  <c r="H55" i="1" s="1"/>
  <c r="J55" i="1" s="1"/>
  <c r="B54" i="1"/>
  <c r="D54" i="1" s="1"/>
  <c r="F54" i="1" s="1"/>
  <c r="H54" i="1" s="1"/>
  <c r="J54" i="1" s="1"/>
  <c r="B53" i="1"/>
  <c r="D53" i="1" s="1"/>
  <c r="F53" i="1" s="1"/>
  <c r="H53" i="1" s="1"/>
  <c r="J53" i="1" s="1"/>
  <c r="B46" i="1"/>
  <c r="D46" i="1" s="1"/>
  <c r="F46" i="1" s="1"/>
  <c r="H46" i="1" s="1"/>
  <c r="J46" i="1" s="1"/>
  <c r="B45" i="1"/>
  <c r="D45" i="1" s="1"/>
  <c r="F45" i="1" s="1"/>
  <c r="H45" i="1" s="1"/>
  <c r="J45" i="1" s="1"/>
  <c r="L45" i="1" s="1"/>
  <c r="B44" i="1"/>
  <c r="D44" i="1" s="1"/>
  <c r="F44" i="1" s="1"/>
  <c r="H44" i="1" s="1"/>
  <c r="J44" i="1" s="1"/>
  <c r="L44" i="1" s="1"/>
  <c r="B43" i="1"/>
  <c r="D43" i="1" s="1"/>
  <c r="F43" i="1" s="1"/>
  <c r="H43" i="1" s="1"/>
  <c r="J43" i="1" s="1"/>
  <c r="L43" i="1" s="1"/>
  <c r="B42" i="1"/>
  <c r="D42" i="1" s="1"/>
  <c r="F42" i="1" s="1"/>
  <c r="H42" i="1" s="1"/>
  <c r="J42" i="1" s="1"/>
  <c r="L42" i="1" s="1"/>
  <c r="B41" i="1"/>
  <c r="D41" i="1" s="1"/>
  <c r="F41" i="1" s="1"/>
  <c r="H41" i="1" s="1"/>
  <c r="J41" i="1" s="1"/>
  <c r="L41" i="1" s="1"/>
  <c r="B40" i="1"/>
  <c r="D40" i="1" s="1"/>
  <c r="F40" i="1" s="1"/>
  <c r="H40" i="1" s="1"/>
  <c r="J40" i="1" s="1"/>
  <c r="L40" i="1" s="1"/>
  <c r="B38" i="1"/>
  <c r="D38" i="1" s="1"/>
  <c r="F38" i="1" s="1"/>
  <c r="H38" i="1" s="1"/>
  <c r="B26" i="1"/>
  <c r="D26" i="1" s="1"/>
  <c r="F26" i="1" s="1"/>
  <c r="H26" i="1" s="1"/>
  <c r="J26" i="1" s="1"/>
  <c r="L26" i="1" s="1"/>
  <c r="B25" i="1"/>
  <c r="D25" i="1" s="1"/>
  <c r="F25" i="1" s="1"/>
  <c r="H25" i="1" s="1"/>
  <c r="J25" i="1" s="1"/>
  <c r="L25" i="1" s="1"/>
  <c r="B24" i="1"/>
  <c r="F24" i="1" s="1"/>
  <c r="H24" i="1" s="1"/>
  <c r="J24" i="1" s="1"/>
  <c r="L24" i="1" s="1"/>
  <c r="B23" i="1"/>
  <c r="F23" i="1" s="1"/>
  <c r="H23" i="1" s="1"/>
  <c r="J23" i="1" s="1"/>
  <c r="L23" i="1" s="1"/>
  <c r="B22" i="1"/>
  <c r="F22" i="1" s="1"/>
  <c r="H22" i="1" s="1"/>
  <c r="J22" i="1" s="1"/>
  <c r="L22" i="1" s="1"/>
  <c r="B65" i="1" l="1"/>
  <c r="D65" i="1" s="1"/>
  <c r="F65" i="1" s="1"/>
  <c r="H65" i="1" s="1"/>
</calcChain>
</file>

<file path=xl/sharedStrings.xml><?xml version="1.0" encoding="utf-8"?>
<sst xmlns="http://schemas.openxmlformats.org/spreadsheetml/2006/main" count="121" uniqueCount="66">
  <si>
    <t>************  LAMB GRADING HISTORICAL RECORDS  ************</t>
  </si>
  <si>
    <t>TOTAL</t>
  </si>
  <si>
    <t xml:space="preserve"> QUALITY GRADES</t>
  </si>
  <si>
    <t>% OF FEDERAL</t>
  </si>
  <si>
    <t>CY</t>
  </si>
  <si>
    <t>POUNDS</t>
  </si>
  <si>
    <t xml:space="preserve"> SLAUGHTER</t>
  </si>
  <si>
    <t>YEAR</t>
  </si>
  <si>
    <t>GRADED</t>
  </si>
  <si>
    <t>PRIME</t>
  </si>
  <si>
    <t>%</t>
  </si>
  <si>
    <t>CHOICE</t>
  </si>
  <si>
    <t>GOOD</t>
  </si>
  <si>
    <t>UTILITY</t>
  </si>
  <si>
    <t>CULL</t>
  </si>
  <si>
    <t xml:space="preserve">    LAMB</t>
  </si>
  <si>
    <t>FOOTNOTES</t>
  </si>
  <si>
    <t>1/</t>
  </si>
  <si>
    <t>1/; 2/</t>
  </si>
  <si>
    <t>1/; 3/</t>
  </si>
  <si>
    <t>1/; 4/</t>
  </si>
  <si>
    <t>1/; 5/</t>
  </si>
  <si>
    <t>1971</t>
  </si>
  <si>
    <t>1972</t>
  </si>
  <si>
    <t>1/; 6/; 7/</t>
  </si>
  <si>
    <t>1980</t>
  </si>
  <si>
    <t>1981</t>
  </si>
  <si>
    <t>(FIGURES NOT AVAILABLE)</t>
  </si>
  <si>
    <t>1982</t>
  </si>
  <si>
    <t>1983</t>
  </si>
  <si>
    <t>1984</t>
  </si>
  <si>
    <t>1985</t>
  </si>
  <si>
    <t>1986</t>
  </si>
  <si>
    <t>1987</t>
  </si>
  <si>
    <t>1988</t>
  </si>
  <si>
    <t>1/  Grade designations are those in use at time data were reported.  Official standards for grades</t>
  </si>
  <si>
    <t xml:space="preserve">    of lamb and mutton were made effective February 16, 1931.  In October 1940, the grade designations</t>
  </si>
  <si>
    <t xml:space="preserve">    Medium and Common were changed to Commercial and Utility, respectively.  In April 1951, Prime and</t>
  </si>
  <si>
    <t xml:space="preserve">    Choice grades were combined and designated as Prime, the Good grade was renamed Choice, and</t>
  </si>
  <si>
    <t xml:space="preserve">    changes were made in the other grades.  In February 1957, the standards were again amended by</t>
  </si>
  <si>
    <t xml:space="preserve">    changing the quality requirements.  The standards were also amended in March 1960 to modify the</t>
  </si>
  <si>
    <t xml:space="preserve">    minimum requirements for Prime and Choice grades by lowering the average fatness for these grades</t>
  </si>
  <si>
    <t xml:space="preserve">    and by certain other ways regarding the conformation and quality factors.</t>
  </si>
  <si>
    <t xml:space="preserve">2/  Included in total is lamb officially certified for CCC:  1942--26,031,000 lbs.; </t>
  </si>
  <si>
    <t xml:space="preserve">    1943--122,225,000 lbs.; 1944--59,029,000 lbs.; 1945--17,744,000 lbs.; 1946--10,787,000 lbs.</t>
  </si>
  <si>
    <t>3/  Grade breakdown is for 6 months only.  Grade breakdown is not available from July 1948 through</t>
  </si>
  <si>
    <t xml:space="preserve">    June 1958.</t>
  </si>
  <si>
    <t xml:space="preserve">    Compulsory grading of lamb and mutton carcasses was required from April 10, 1943, until</t>
  </si>
  <si>
    <t xml:space="preserve">    October 16, 1946, and again from May 7, 1951, until February 5, 1933.</t>
  </si>
  <si>
    <t>4/  1965--January 1 through December 18 as reported in Market News and Annual 333.</t>
  </si>
  <si>
    <t xml:space="preserve">    (Adj. for calendar year 56.3--by JL)</t>
  </si>
  <si>
    <t>5/  Commercial production 1966 to date converted to 4-week (20-day) periods based on weekly F.I. lamb</t>
  </si>
  <si>
    <t xml:space="preserve">    and mutton production estimates and the relation of monthly F.I. lamb and mutton production to</t>
  </si>
  <si>
    <t xml:space="preserve">    total commercial production.  Commercial production figures for the year are from Statistical</t>
  </si>
  <si>
    <t xml:space="preserve">    Bulletin 333.</t>
  </si>
  <si>
    <t>6/  Beginning with 1972, volume graded is estimated on the basis of a January 1 - December 31 year.</t>
  </si>
  <si>
    <t>7/  Breakdown by grade based on percent of each grade is of total volume graded for period 7/1 - 12/31.</t>
  </si>
  <si>
    <t>(THOUSAND POUNDS)</t>
  </si>
  <si>
    <t>YIELD GRADES</t>
  </si>
  <si>
    <t>Y1</t>
  </si>
  <si>
    <t>Y2</t>
  </si>
  <si>
    <t>Y3</t>
  </si>
  <si>
    <t>Y4</t>
  </si>
  <si>
    <t>Y5</t>
  </si>
  <si>
    <t>8/</t>
  </si>
  <si>
    <t>8/  Yield Grading of Lambs begins in 1992.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</si>
</sst>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%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22"/>
      </right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/>
      <bottom style="double">
        <color indexed="64"/>
      </bottom>
      <diagonal/>
    </border>
    <border>
      <left style="thin">
        <color indexed="22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 style="double">
        <color indexed="64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double">
        <color indexed="64"/>
      </left>
      <right style="double">
        <color indexed="64"/>
      </right>
      <top style="thin">
        <color indexed="22"/>
      </top>
      <bottom/>
      <diagonal/>
    </border>
    <border>
      <left style="double">
        <color indexed="64"/>
      </left>
      <right style="thin">
        <color indexed="64"/>
      </right>
      <top style="thin">
        <color indexed="22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2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double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indexed="64"/>
      </right>
      <top style="thin">
        <color indexed="22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double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auto="1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double">
        <color indexed="64"/>
      </right>
      <top style="thin">
        <color indexed="22"/>
      </top>
      <bottom style="thin">
        <color theme="0" tint="-0.24994659260841701"/>
      </bottom>
      <diagonal/>
    </border>
    <border>
      <left style="double">
        <color indexed="64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double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auto="1"/>
      </left>
      <right style="double">
        <color indexed="64"/>
      </right>
      <top style="thin">
        <color theme="0" tint="-0.24994659260841701"/>
      </top>
      <bottom/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double">
        <color indexed="64"/>
      </right>
      <top style="thin">
        <color theme="0" tint="-0.24994659260841701"/>
      </top>
      <bottom/>
      <diagonal/>
    </border>
    <border>
      <left style="double">
        <color indexed="64"/>
      </left>
      <right style="double">
        <color indexed="64"/>
      </right>
      <top style="thin">
        <color theme="0" tint="-0.24994659260841701"/>
      </top>
      <bottom/>
      <diagonal/>
    </border>
    <border>
      <left style="double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double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double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double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indexed="64"/>
      </left>
      <right style="double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 style="thin">
        <color auto="1"/>
      </left>
      <right style="double">
        <color indexed="64"/>
      </right>
      <top style="thin">
        <color theme="0" tint="-0.34998626667073579"/>
      </top>
      <bottom/>
      <diagonal/>
    </border>
    <border>
      <left style="double">
        <color indexed="64"/>
      </left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double">
        <color indexed="64"/>
      </right>
      <top style="thin">
        <color theme="0" tint="-0.34998626667073579"/>
      </top>
      <bottom/>
      <diagonal/>
    </border>
    <border>
      <left style="double">
        <color indexed="64"/>
      </left>
      <right style="double">
        <color indexed="64"/>
      </right>
      <top style="thin">
        <color theme="0" tint="-0.34998626667073579"/>
      </top>
      <bottom/>
      <diagonal/>
    </border>
    <border>
      <left style="double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double">
        <color auto="1"/>
      </right>
      <top/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4" fillId="0" borderId="0" xfId="0" applyFont="1"/>
    <xf numFmtId="0" fontId="3" fillId="0" borderId="2" xfId="0" applyFont="1" applyBorder="1"/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5" fillId="0" borderId="14" xfId="0" applyFont="1" applyBorder="1" applyProtection="1">
      <protection locked="0"/>
    </xf>
    <xf numFmtId="164" fontId="4" fillId="0" borderId="15" xfId="0" applyNumberFormat="1" applyFont="1" applyBorder="1" applyAlignment="1" applyProtection="1">
      <alignment horizontal="center"/>
    </xf>
    <xf numFmtId="37" fontId="5" fillId="0" borderId="15" xfId="0" applyNumberFormat="1" applyFont="1" applyBorder="1" applyProtection="1">
      <protection locked="0"/>
    </xf>
    <xf numFmtId="0" fontId="5" fillId="0" borderId="15" xfId="0" applyFont="1" applyBorder="1" applyProtection="1">
      <protection locked="0"/>
    </xf>
    <xf numFmtId="164" fontId="4" fillId="0" borderId="16" xfId="0" applyNumberFormat="1" applyFont="1" applyBorder="1" applyAlignment="1" applyProtection="1">
      <alignment horizontal="center"/>
    </xf>
    <xf numFmtId="164" fontId="5" fillId="0" borderId="17" xfId="0" applyNumberFormat="1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</xf>
    <xf numFmtId="0" fontId="5" fillId="0" borderId="19" xfId="0" applyFont="1" applyBorder="1" applyProtection="1">
      <protection locked="0"/>
    </xf>
    <xf numFmtId="164" fontId="4" fillId="0" borderId="1" xfId="0" applyNumberFormat="1" applyFont="1" applyBorder="1" applyAlignment="1" applyProtection="1">
      <alignment horizontal="center"/>
    </xf>
    <xf numFmtId="37" fontId="5" fillId="0" borderId="1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164" fontId="4" fillId="0" borderId="20" xfId="0" applyNumberFormat="1" applyFont="1" applyBorder="1" applyAlignment="1" applyProtection="1">
      <alignment horizontal="center"/>
    </xf>
    <xf numFmtId="164" fontId="5" fillId="0" borderId="21" xfId="0" applyNumberFormat="1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</xf>
    <xf numFmtId="0" fontId="4" fillId="0" borderId="2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 applyProtection="1">
      <alignment horizontal="left"/>
    </xf>
    <xf numFmtId="0" fontId="4" fillId="0" borderId="23" xfId="0" applyFont="1" applyBorder="1"/>
    <xf numFmtId="0" fontId="4" fillId="0" borderId="23" xfId="0" applyFont="1" applyBorder="1" applyAlignment="1">
      <alignment horizontal="center"/>
    </xf>
    <xf numFmtId="37" fontId="4" fillId="0" borderId="1" xfId="0" applyNumberFormat="1" applyFont="1" applyBorder="1" applyProtection="1">
      <protection locked="0"/>
    </xf>
    <xf numFmtId="0" fontId="4" fillId="0" borderId="19" xfId="0" applyFont="1" applyBorder="1" applyProtection="1">
      <protection locked="0"/>
    </xf>
    <xf numFmtId="37" fontId="4" fillId="0" borderId="19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164" fontId="4" fillId="0" borderId="21" xfId="0" applyNumberFormat="1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</xf>
    <xf numFmtId="0" fontId="4" fillId="0" borderId="25" xfId="0" applyFont="1" applyBorder="1" applyAlignment="1" applyProtection="1">
      <alignment horizontal="center"/>
    </xf>
    <xf numFmtId="0" fontId="4" fillId="0" borderId="25" xfId="0" applyFont="1" applyBorder="1" applyAlignment="1">
      <alignment horizontal="center"/>
    </xf>
    <xf numFmtId="0" fontId="3" fillId="0" borderId="26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3" fillId="0" borderId="28" xfId="0" applyFont="1" applyBorder="1" applyAlignment="1" applyProtection="1">
      <alignment horizontal="center"/>
    </xf>
    <xf numFmtId="37" fontId="4" fillId="0" borderId="29" xfId="0" applyNumberFormat="1" applyFont="1" applyBorder="1" applyProtection="1"/>
    <xf numFmtId="37" fontId="4" fillId="0" borderId="30" xfId="0" applyNumberFormat="1" applyFont="1" applyBorder="1" applyProtection="1"/>
    <xf numFmtId="165" fontId="4" fillId="0" borderId="1" xfId="0" applyNumberFormat="1" applyFont="1" applyBorder="1" applyAlignment="1" applyProtection="1">
      <alignment horizontal="center"/>
    </xf>
    <xf numFmtId="10" fontId="4" fillId="0" borderId="1" xfId="0" applyNumberFormat="1" applyFont="1" applyBorder="1" applyAlignment="1" applyProtection="1">
      <alignment horizontal="center"/>
    </xf>
    <xf numFmtId="10" fontId="4" fillId="0" borderId="20" xfId="0" applyNumberFormat="1" applyFont="1" applyBorder="1" applyAlignment="1" applyProtection="1">
      <alignment horizontal="center"/>
    </xf>
    <xf numFmtId="0" fontId="4" fillId="0" borderId="31" xfId="0" applyFont="1" applyBorder="1" applyAlignment="1">
      <alignment horizontal="center"/>
    </xf>
    <xf numFmtId="37" fontId="4" fillId="0" borderId="32" xfId="0" applyNumberFormat="1" applyFont="1" applyBorder="1" applyProtection="1"/>
    <xf numFmtId="37" fontId="4" fillId="0" borderId="33" xfId="0" applyNumberFormat="1" applyFont="1" applyBorder="1" applyProtection="1">
      <protection locked="0"/>
    </xf>
    <xf numFmtId="164" fontId="4" fillId="0" borderId="34" xfId="0" applyNumberFormat="1" applyFont="1" applyBorder="1" applyAlignment="1" applyProtection="1">
      <alignment horizontal="center"/>
    </xf>
    <xf numFmtId="37" fontId="4" fillId="0" borderId="34" xfId="0" applyNumberFormat="1" applyFont="1" applyBorder="1" applyProtection="1">
      <protection locked="0"/>
    </xf>
    <xf numFmtId="165" fontId="4" fillId="0" borderId="34" xfId="0" applyNumberFormat="1" applyFont="1" applyBorder="1" applyAlignment="1" applyProtection="1">
      <alignment horizontal="center"/>
    </xf>
    <xf numFmtId="0" fontId="4" fillId="0" borderId="34" xfId="0" applyFont="1" applyBorder="1" applyProtection="1">
      <protection locked="0"/>
    </xf>
    <xf numFmtId="164" fontId="4" fillId="0" borderId="35" xfId="0" applyNumberFormat="1" applyFont="1" applyBorder="1" applyAlignment="1" applyProtection="1">
      <alignment horizontal="center"/>
    </xf>
    <xf numFmtId="164" fontId="4" fillId="0" borderId="36" xfId="0" applyNumberFormat="1" applyFont="1" applyBorder="1" applyAlignment="1" applyProtection="1">
      <alignment horizontal="center"/>
      <protection locked="0"/>
    </xf>
    <xf numFmtId="0" fontId="4" fillId="0" borderId="37" xfId="0" applyFont="1" applyBorder="1" applyAlignment="1">
      <alignment horizontal="center"/>
    </xf>
    <xf numFmtId="3" fontId="1" fillId="0" borderId="38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7" xfId="0" applyFont="1" applyBorder="1"/>
    <xf numFmtId="3" fontId="7" fillId="0" borderId="39" xfId="0" applyNumberFormat="1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3" fontId="7" fillId="0" borderId="40" xfId="0" applyNumberFormat="1" applyFont="1" applyBorder="1" applyAlignment="1" applyProtection="1">
      <alignment horizontal="center"/>
    </xf>
    <xf numFmtId="0" fontId="7" fillId="0" borderId="41" xfId="0" applyFont="1" applyBorder="1" applyAlignment="1" applyProtection="1">
      <alignment horizontal="center"/>
    </xf>
    <xf numFmtId="3" fontId="8" fillId="0" borderId="42" xfId="0" applyNumberFormat="1" applyFont="1" applyBorder="1" applyAlignment="1" applyProtection="1"/>
    <xf numFmtId="164" fontId="8" fillId="0" borderId="43" xfId="0" applyNumberFormat="1" applyFont="1" applyBorder="1" applyAlignment="1" applyProtection="1">
      <alignment horizontal="right"/>
    </xf>
    <xf numFmtId="3" fontId="8" fillId="0" borderId="43" xfId="0" applyNumberFormat="1" applyFont="1" applyBorder="1" applyAlignment="1" applyProtection="1">
      <alignment horizontal="right"/>
    </xf>
    <xf numFmtId="164" fontId="8" fillId="0" borderId="44" xfId="0" applyNumberFormat="1" applyFont="1" applyBorder="1" applyAlignment="1" applyProtection="1">
      <alignment horizontal="right"/>
    </xf>
    <xf numFmtId="3" fontId="8" fillId="0" borderId="19" xfId="0" applyNumberFormat="1" applyFont="1" applyBorder="1" applyAlignment="1" applyProtection="1"/>
    <xf numFmtId="164" fontId="8" fillId="0" borderId="1" xfId="0" applyNumberFormat="1" applyFont="1" applyBorder="1" applyAlignment="1" applyProtection="1">
      <alignment horizontal="right"/>
    </xf>
    <xf numFmtId="3" fontId="8" fillId="0" borderId="1" xfId="0" applyNumberFormat="1" applyFont="1" applyBorder="1" applyAlignment="1" applyProtection="1">
      <alignment horizontal="right"/>
    </xf>
    <xf numFmtId="164" fontId="8" fillId="0" borderId="45" xfId="0" applyNumberFormat="1" applyFont="1" applyBorder="1" applyAlignment="1" applyProtection="1">
      <alignment horizontal="right"/>
    </xf>
    <xf numFmtId="10" fontId="8" fillId="0" borderId="1" xfId="0" applyNumberFormat="1" applyFont="1" applyBorder="1" applyAlignment="1" applyProtection="1">
      <alignment horizontal="right"/>
    </xf>
    <xf numFmtId="10" fontId="8" fillId="0" borderId="45" xfId="0" applyNumberFormat="1" applyFont="1" applyBorder="1" applyAlignment="1" applyProtection="1">
      <alignment horizontal="right"/>
    </xf>
    <xf numFmtId="165" fontId="8" fillId="0" borderId="45" xfId="0" applyNumberFormat="1" applyFont="1" applyBorder="1" applyAlignment="1" applyProtection="1">
      <alignment horizontal="right"/>
    </xf>
    <xf numFmtId="3" fontId="1" fillId="0" borderId="19" xfId="0" applyNumberFormat="1" applyFont="1" applyBorder="1" applyAlignment="1"/>
    <xf numFmtId="164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165" fontId="1" fillId="0" borderId="45" xfId="0" applyNumberFormat="1" applyFont="1" applyBorder="1" applyAlignment="1">
      <alignment horizontal="right"/>
    </xf>
    <xf numFmtId="3" fontId="1" fillId="0" borderId="19" xfId="0" applyNumberFormat="1" applyFont="1" applyBorder="1"/>
    <xf numFmtId="3" fontId="1" fillId="0" borderId="1" xfId="0" applyNumberFormat="1" applyFont="1" applyBorder="1"/>
    <xf numFmtId="3" fontId="8" fillId="0" borderId="19" xfId="0" applyNumberFormat="1" applyFont="1" applyBorder="1" applyProtection="1"/>
    <xf numFmtId="3" fontId="8" fillId="0" borderId="1" xfId="0" applyNumberFormat="1" applyFont="1" applyBorder="1" applyProtection="1"/>
    <xf numFmtId="3" fontId="1" fillId="0" borderId="33" xfId="0" applyNumberFormat="1" applyFont="1" applyBorder="1"/>
    <xf numFmtId="3" fontId="1" fillId="0" borderId="34" xfId="0" applyNumberFormat="1" applyFont="1" applyBorder="1"/>
    <xf numFmtId="164" fontId="8" fillId="0" borderId="34" xfId="0" applyNumberFormat="1" applyFont="1" applyBorder="1" applyAlignment="1" applyProtection="1">
      <alignment horizontal="right"/>
    </xf>
    <xf numFmtId="37" fontId="8" fillId="0" borderId="19" xfId="0" applyNumberFormat="1" applyFont="1" applyBorder="1" applyAlignment="1" applyProtection="1">
      <alignment horizontal="center"/>
    </xf>
    <xf numFmtId="37" fontId="8" fillId="0" borderId="1" xfId="0" applyNumberFormat="1" applyFont="1" applyBorder="1" applyAlignment="1" applyProtection="1">
      <alignment horizontal="center"/>
    </xf>
    <xf numFmtId="37" fontId="8" fillId="0" borderId="45" xfId="0" applyNumberFormat="1" applyFont="1" applyBorder="1" applyAlignment="1" applyProtection="1">
      <alignment horizontal="center"/>
    </xf>
    <xf numFmtId="164" fontId="8" fillId="0" borderId="46" xfId="0" applyNumberFormat="1" applyFont="1" applyBorder="1" applyAlignment="1" applyProtection="1">
      <alignment horizontal="right"/>
    </xf>
    <xf numFmtId="37" fontId="4" fillId="0" borderId="52" xfId="0" applyNumberFormat="1" applyFont="1" applyBorder="1" applyProtection="1">
      <protection locked="0"/>
    </xf>
    <xf numFmtId="164" fontId="4" fillId="0" borderId="53" xfId="0" applyNumberFormat="1" applyFont="1" applyBorder="1" applyAlignment="1" applyProtection="1">
      <alignment horizontal="center"/>
    </xf>
    <xf numFmtId="37" fontId="4" fillId="0" borderId="53" xfId="0" applyNumberFormat="1" applyFont="1" applyBorder="1" applyProtection="1">
      <protection locked="0"/>
    </xf>
    <xf numFmtId="165" fontId="4" fillId="0" borderId="53" xfId="0" applyNumberFormat="1" applyFont="1" applyBorder="1" applyAlignment="1" applyProtection="1">
      <alignment horizontal="center"/>
    </xf>
    <xf numFmtId="0" fontId="4" fillId="0" borderId="53" xfId="0" applyFont="1" applyBorder="1" applyProtection="1">
      <protection locked="0"/>
    </xf>
    <xf numFmtId="164" fontId="4" fillId="0" borderId="54" xfId="0" applyNumberFormat="1" applyFont="1" applyBorder="1" applyAlignment="1" applyProtection="1">
      <alignment horizontal="center"/>
    </xf>
    <xf numFmtId="37" fontId="4" fillId="0" borderId="55" xfId="0" applyNumberFormat="1" applyFont="1" applyBorder="1" applyProtection="1">
      <protection locked="0"/>
    </xf>
    <xf numFmtId="164" fontId="4" fillId="0" borderId="56" xfId="0" applyNumberFormat="1" applyFont="1" applyBorder="1" applyAlignment="1" applyProtection="1">
      <alignment horizontal="center"/>
    </xf>
    <xf numFmtId="37" fontId="4" fillId="0" borderId="56" xfId="0" applyNumberFormat="1" applyFont="1" applyBorder="1" applyProtection="1">
      <protection locked="0"/>
    </xf>
    <xf numFmtId="165" fontId="4" fillId="0" borderId="56" xfId="0" applyNumberFormat="1" applyFont="1" applyBorder="1" applyAlignment="1" applyProtection="1">
      <alignment horizontal="center"/>
    </xf>
    <xf numFmtId="0" fontId="4" fillId="0" borderId="56" xfId="0" applyFont="1" applyBorder="1" applyProtection="1">
      <protection locked="0"/>
    </xf>
    <xf numFmtId="164" fontId="4" fillId="0" borderId="57" xfId="0" applyNumberFormat="1" applyFont="1" applyBorder="1" applyAlignment="1" applyProtection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37" fontId="4" fillId="0" borderId="60" xfId="0" applyNumberFormat="1" applyFont="1" applyBorder="1" applyProtection="1"/>
    <xf numFmtId="37" fontId="4" fillId="0" borderId="61" xfId="0" applyNumberFormat="1" applyFont="1" applyBorder="1" applyProtection="1"/>
    <xf numFmtId="164" fontId="4" fillId="0" borderId="62" xfId="0" applyNumberFormat="1" applyFont="1" applyBorder="1" applyAlignment="1" applyProtection="1">
      <alignment horizontal="center"/>
      <protection locked="0"/>
    </xf>
    <xf numFmtId="164" fontId="4" fillId="0" borderId="63" xfId="0" applyNumberFormat="1" applyFont="1" applyBorder="1" applyAlignment="1" applyProtection="1">
      <alignment horizontal="center"/>
      <protection locked="0"/>
    </xf>
    <xf numFmtId="3" fontId="1" fillId="0" borderId="52" xfId="0" applyNumberFormat="1" applyFont="1" applyBorder="1"/>
    <xf numFmtId="164" fontId="8" fillId="0" borderId="53" xfId="0" applyNumberFormat="1" applyFont="1" applyBorder="1" applyAlignment="1" applyProtection="1">
      <alignment horizontal="right"/>
    </xf>
    <xf numFmtId="3" fontId="1" fillId="0" borderId="53" xfId="0" applyNumberFormat="1" applyFont="1" applyBorder="1"/>
    <xf numFmtId="164" fontId="8" fillId="0" borderId="54" xfId="0" applyNumberFormat="1" applyFont="1" applyBorder="1" applyAlignment="1" applyProtection="1">
      <alignment horizontal="right"/>
    </xf>
    <xf numFmtId="3" fontId="1" fillId="0" borderId="55" xfId="0" applyNumberFormat="1" applyFont="1" applyBorder="1"/>
    <xf numFmtId="164" fontId="8" fillId="0" borderId="56" xfId="0" applyNumberFormat="1" applyFont="1" applyBorder="1" applyAlignment="1" applyProtection="1">
      <alignment horizontal="right"/>
    </xf>
    <xf numFmtId="3" fontId="1" fillId="0" borderId="56" xfId="0" applyNumberFormat="1" applyFont="1" applyBorder="1"/>
    <xf numFmtId="164" fontId="8" fillId="0" borderId="57" xfId="0" applyNumberFormat="1" applyFont="1" applyBorder="1" applyAlignment="1" applyProtection="1">
      <alignment horizontal="right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7" fontId="4" fillId="0" borderId="67" xfId="0" applyNumberFormat="1" applyFont="1" applyBorder="1" applyProtection="1"/>
    <xf numFmtId="37" fontId="4" fillId="0" borderId="68" xfId="0" applyNumberFormat="1" applyFont="1" applyBorder="1" applyProtection="1">
      <protection locked="0"/>
    </xf>
    <xf numFmtId="164" fontId="4" fillId="0" borderId="69" xfId="0" applyNumberFormat="1" applyFont="1" applyBorder="1" applyAlignment="1" applyProtection="1">
      <alignment horizontal="center"/>
    </xf>
    <xf numFmtId="37" fontId="4" fillId="0" borderId="69" xfId="0" applyNumberFormat="1" applyFont="1" applyBorder="1" applyProtection="1">
      <protection locked="0"/>
    </xf>
    <xf numFmtId="165" fontId="4" fillId="0" borderId="69" xfId="0" applyNumberFormat="1" applyFont="1" applyBorder="1" applyAlignment="1" applyProtection="1">
      <alignment horizontal="center"/>
    </xf>
    <xf numFmtId="0" fontId="4" fillId="0" borderId="69" xfId="0" applyFont="1" applyBorder="1" applyProtection="1">
      <protection locked="0"/>
    </xf>
    <xf numFmtId="164" fontId="4" fillId="0" borderId="70" xfId="0" applyNumberFormat="1" applyFont="1" applyBorder="1" applyAlignment="1" applyProtection="1">
      <alignment horizontal="center"/>
    </xf>
    <xf numFmtId="164" fontId="4" fillId="0" borderId="71" xfId="0" applyNumberFormat="1" applyFont="1" applyBorder="1" applyAlignment="1" applyProtection="1">
      <alignment horizontal="center"/>
      <protection locked="0"/>
    </xf>
    <xf numFmtId="3" fontId="1" fillId="0" borderId="68" xfId="0" applyNumberFormat="1" applyFont="1" applyBorder="1"/>
    <xf numFmtId="164" fontId="8" fillId="0" borderId="69" xfId="0" applyNumberFormat="1" applyFont="1" applyBorder="1" applyAlignment="1" applyProtection="1">
      <alignment horizontal="right"/>
    </xf>
    <xf numFmtId="3" fontId="1" fillId="0" borderId="69" xfId="0" applyNumberFormat="1" applyFont="1" applyBorder="1"/>
    <xf numFmtId="164" fontId="8" fillId="0" borderId="70" xfId="0" applyNumberFormat="1" applyFont="1" applyBorder="1" applyAlignment="1" applyProtection="1">
      <alignment horizontal="right"/>
    </xf>
    <xf numFmtId="0" fontId="4" fillId="0" borderId="7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7" fontId="4" fillId="0" borderId="27" xfId="0" applyNumberFormat="1" applyFont="1" applyBorder="1" applyProtection="1"/>
    <xf numFmtId="37" fontId="4" fillId="0" borderId="73" xfId="0" applyNumberFormat="1" applyFont="1" applyBorder="1" applyProtection="1">
      <protection locked="0"/>
    </xf>
    <xf numFmtId="164" fontId="4" fillId="0" borderId="74" xfId="0" applyNumberFormat="1" applyFont="1" applyBorder="1" applyAlignment="1" applyProtection="1">
      <alignment horizontal="center"/>
    </xf>
    <xf numFmtId="37" fontId="4" fillId="0" borderId="74" xfId="0" applyNumberFormat="1" applyFont="1" applyBorder="1" applyProtection="1">
      <protection locked="0"/>
    </xf>
    <xf numFmtId="165" fontId="4" fillId="0" borderId="74" xfId="0" applyNumberFormat="1" applyFont="1" applyBorder="1" applyAlignment="1" applyProtection="1">
      <alignment horizontal="center"/>
    </xf>
    <xf numFmtId="0" fontId="4" fillId="0" borderId="74" xfId="0" applyFont="1" applyBorder="1" applyProtection="1">
      <protection locked="0"/>
    </xf>
    <xf numFmtId="164" fontId="4" fillId="0" borderId="75" xfId="0" applyNumberFormat="1" applyFont="1" applyBorder="1" applyAlignment="1" applyProtection="1">
      <alignment horizontal="center"/>
    </xf>
    <xf numFmtId="3" fontId="1" fillId="0" borderId="73" xfId="0" applyNumberFormat="1" applyFont="1" applyBorder="1"/>
    <xf numFmtId="164" fontId="8" fillId="0" borderId="74" xfId="0" applyNumberFormat="1" applyFont="1" applyBorder="1" applyAlignment="1" applyProtection="1">
      <alignment horizontal="right"/>
    </xf>
    <xf numFmtId="3" fontId="1" fillId="0" borderId="74" xfId="0" applyNumberFormat="1" applyFont="1" applyBorder="1"/>
    <xf numFmtId="164" fontId="8" fillId="0" borderId="75" xfId="0" applyNumberFormat="1" applyFont="1" applyBorder="1" applyAlignment="1" applyProtection="1">
      <alignment horizontal="right"/>
    </xf>
    <xf numFmtId="0" fontId="4" fillId="0" borderId="76" xfId="0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37" fontId="4" fillId="0" borderId="78" xfId="0" applyNumberFormat="1" applyFont="1" applyBorder="1" applyProtection="1"/>
    <xf numFmtId="37" fontId="4" fillId="0" borderId="79" xfId="0" applyNumberFormat="1" applyFont="1" applyBorder="1" applyProtection="1">
      <protection locked="0"/>
    </xf>
    <xf numFmtId="164" fontId="4" fillId="0" borderId="80" xfId="0" applyNumberFormat="1" applyFont="1" applyBorder="1" applyAlignment="1" applyProtection="1">
      <alignment horizontal="center"/>
    </xf>
    <xf numFmtId="37" fontId="4" fillId="0" borderId="80" xfId="0" applyNumberFormat="1" applyFont="1" applyBorder="1" applyProtection="1">
      <protection locked="0"/>
    </xf>
    <xf numFmtId="165" fontId="4" fillId="0" borderId="80" xfId="0" applyNumberFormat="1" applyFont="1" applyBorder="1" applyAlignment="1" applyProtection="1">
      <alignment horizontal="center"/>
    </xf>
    <xf numFmtId="0" fontId="4" fillId="0" borderId="80" xfId="0" applyFont="1" applyBorder="1" applyProtection="1">
      <protection locked="0"/>
    </xf>
    <xf numFmtId="164" fontId="4" fillId="0" borderId="81" xfId="0" applyNumberFormat="1" applyFont="1" applyBorder="1" applyAlignment="1" applyProtection="1">
      <alignment horizontal="center"/>
    </xf>
    <xf numFmtId="164" fontId="4" fillId="0" borderId="82" xfId="0" applyNumberFormat="1" applyFont="1" applyBorder="1" applyAlignment="1" applyProtection="1">
      <alignment horizontal="center"/>
      <protection locked="0"/>
    </xf>
    <xf numFmtId="3" fontId="1" fillId="0" borderId="79" xfId="0" applyNumberFormat="1" applyFont="1" applyBorder="1"/>
    <xf numFmtId="164" fontId="8" fillId="0" borderId="80" xfId="0" applyNumberFormat="1" applyFont="1" applyBorder="1" applyAlignment="1" applyProtection="1">
      <alignment horizontal="right"/>
    </xf>
    <xf numFmtId="3" fontId="1" fillId="0" borderId="80" xfId="0" applyNumberFormat="1" applyFont="1" applyBorder="1"/>
    <xf numFmtId="164" fontId="8" fillId="0" borderId="81" xfId="0" applyNumberFormat="1" applyFont="1" applyBorder="1" applyAlignment="1" applyProtection="1">
      <alignment horizontal="right"/>
    </xf>
    <xf numFmtId="0" fontId="4" fillId="0" borderId="8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7" fontId="4" fillId="0" borderId="85" xfId="0" applyNumberFormat="1" applyFont="1" applyBorder="1" applyProtection="1"/>
    <xf numFmtId="37" fontId="4" fillId="0" borderId="86" xfId="0" applyNumberFormat="1" applyFont="1" applyBorder="1" applyProtection="1">
      <protection locked="0"/>
    </xf>
    <xf numFmtId="164" fontId="4" fillId="0" borderId="87" xfId="0" applyNumberFormat="1" applyFont="1" applyBorder="1" applyAlignment="1" applyProtection="1">
      <alignment horizontal="center"/>
    </xf>
    <xf numFmtId="37" fontId="4" fillId="0" borderId="87" xfId="0" applyNumberFormat="1" applyFont="1" applyBorder="1" applyProtection="1">
      <protection locked="0"/>
    </xf>
    <xf numFmtId="165" fontId="4" fillId="0" borderId="87" xfId="0" applyNumberFormat="1" applyFont="1" applyBorder="1" applyAlignment="1" applyProtection="1">
      <alignment horizontal="center"/>
    </xf>
    <xf numFmtId="0" fontId="4" fillId="0" borderId="87" xfId="0" applyFont="1" applyBorder="1" applyProtection="1">
      <protection locked="0"/>
    </xf>
    <xf numFmtId="164" fontId="4" fillId="0" borderId="88" xfId="0" applyNumberFormat="1" applyFont="1" applyBorder="1" applyAlignment="1" applyProtection="1">
      <alignment horizontal="center"/>
    </xf>
    <xf numFmtId="164" fontId="4" fillId="0" borderId="89" xfId="0" applyNumberFormat="1" applyFont="1" applyBorder="1" applyAlignment="1" applyProtection="1">
      <alignment horizontal="center"/>
      <protection locked="0"/>
    </xf>
    <xf numFmtId="3" fontId="1" fillId="0" borderId="86" xfId="0" applyNumberFormat="1" applyFont="1" applyBorder="1"/>
    <xf numFmtId="164" fontId="8" fillId="0" borderId="87" xfId="0" applyNumberFormat="1" applyFont="1" applyBorder="1" applyAlignment="1" applyProtection="1">
      <alignment horizontal="right"/>
    </xf>
    <xf numFmtId="3" fontId="1" fillId="0" borderId="87" xfId="0" applyNumberFormat="1" applyFont="1" applyBorder="1"/>
    <xf numFmtId="164" fontId="8" fillId="0" borderId="88" xfId="0" applyNumberFormat="1" applyFont="1" applyBorder="1" applyAlignment="1" applyProtection="1">
      <alignment horizontal="right"/>
    </xf>
    <xf numFmtId="0" fontId="4" fillId="0" borderId="90" xfId="0" applyFont="1" applyBorder="1" applyAlignment="1">
      <alignment horizontal="center"/>
    </xf>
    <xf numFmtId="164" fontId="4" fillId="0" borderId="6" xfId="0" applyNumberFormat="1" applyFont="1" applyBorder="1" applyAlignment="1" applyProtection="1">
      <alignment horizontal="center"/>
      <protection locked="0"/>
    </xf>
    <xf numFmtId="37" fontId="4" fillId="0" borderId="0" xfId="0" applyNumberFormat="1" applyFont="1" applyBorder="1" applyProtection="1">
      <protection locked="0"/>
    </xf>
    <xf numFmtId="164" fontId="4" fillId="0" borderId="0" xfId="0" applyNumberFormat="1" applyFont="1" applyBorder="1" applyAlignment="1" applyProtection="1">
      <alignment horizontal="center"/>
    </xf>
    <xf numFmtId="165" fontId="4" fillId="0" borderId="0" xfId="0" applyNumberFormat="1" applyFont="1" applyBorder="1" applyAlignment="1" applyProtection="1">
      <alignment horizontal="center"/>
    </xf>
    <xf numFmtId="0" fontId="4" fillId="0" borderId="0" xfId="0" applyFont="1" applyBorder="1" applyProtection="1">
      <protection locked="0"/>
    </xf>
    <xf numFmtId="164" fontId="8" fillId="0" borderId="0" xfId="0" applyNumberFormat="1" applyFont="1" applyBorder="1" applyAlignment="1" applyProtection="1">
      <alignment horizontal="right"/>
    </xf>
    <xf numFmtId="0" fontId="4" fillId="0" borderId="9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37" fontId="4" fillId="0" borderId="92" xfId="0" applyNumberFormat="1" applyFont="1" applyBorder="1" applyProtection="1">
      <protection locked="0"/>
    </xf>
    <xf numFmtId="164" fontId="4" fillId="0" borderId="93" xfId="0" applyNumberFormat="1" applyFont="1" applyBorder="1" applyAlignment="1" applyProtection="1">
      <alignment horizontal="center"/>
    </xf>
    <xf numFmtId="3" fontId="1" fillId="0" borderId="92" xfId="0" applyNumberFormat="1" applyFont="1" applyBorder="1"/>
    <xf numFmtId="164" fontId="8" fillId="0" borderId="93" xfId="0" applyNumberFormat="1" applyFont="1" applyBorder="1" applyAlignment="1" applyProtection="1">
      <alignment horizontal="right"/>
    </xf>
    <xf numFmtId="37" fontId="4" fillId="0" borderId="47" xfId="0" quotePrefix="1" applyNumberFormat="1" applyFont="1" applyBorder="1" applyAlignment="1" applyProtection="1">
      <alignment horizontal="center"/>
      <protection locked="0"/>
    </xf>
    <xf numFmtId="37" fontId="4" fillId="0" borderId="48" xfId="0" quotePrefix="1" applyNumberFormat="1" applyFont="1" applyBorder="1" applyAlignment="1" applyProtection="1">
      <alignment horizontal="center"/>
      <protection locked="0"/>
    </xf>
    <xf numFmtId="37" fontId="4" fillId="0" borderId="49" xfId="0" quotePrefix="1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</xf>
    <xf numFmtId="0" fontId="3" fillId="0" borderId="50" xfId="0" applyFont="1" applyBorder="1" applyAlignment="1" applyProtection="1">
      <alignment horizontal="center"/>
    </xf>
    <xf numFmtId="0" fontId="6" fillId="0" borderId="51" xfId="0" applyFont="1" applyBorder="1" applyAlignment="1" applyProtection="1">
      <alignment horizontal="center"/>
    </xf>
    <xf numFmtId="0" fontId="6" fillId="0" borderId="50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4.xml"/><Relationship Id="rId15" Type="http://schemas.openxmlformats.org/officeDocument/2006/relationships/calcChain" Target="calcChain.xml"/><Relationship Id="rId10" Type="http://schemas.openxmlformats.org/officeDocument/2006/relationships/chartsheet" Target="chartsheets/sheet9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Graded Lamb - 2001 to 2021
(Thousand  Pounds)</a:t>
            </a:r>
          </a:p>
        </c:rich>
      </c:tx>
      <c:layout>
        <c:manualLayout>
          <c:xMode val="edge"/>
          <c:yMode val="edge"/>
          <c:x val="0.35183129855715872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9112097669257E-2"/>
          <c:y val="0.15660685154975529"/>
          <c:w val="0.90899001109877986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('Lamb History'!$A$85:$A$93,'Lamb History'!$A$95:$A$104,'Lamb History'!$A$106:$A$107)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('Lamb History'!$B$85:$B$93,'Lamb History'!$B$95:$B$104,'Lamb History'!$B$106:$B$107)</c:f>
              <c:numCache>
                <c:formatCode>#,##0_);\(#,##0\)</c:formatCode>
                <c:ptCount val="21"/>
                <c:pt idx="0">
                  <c:v>182576</c:v>
                </c:pt>
                <c:pt idx="1">
                  <c:v>169363</c:v>
                </c:pt>
                <c:pt idx="2">
                  <c:v>156650</c:v>
                </c:pt>
                <c:pt idx="3">
                  <c:v>146624</c:v>
                </c:pt>
                <c:pt idx="4">
                  <c:v>139549</c:v>
                </c:pt>
                <c:pt idx="5">
                  <c:v>135373</c:v>
                </c:pt>
                <c:pt idx="6">
                  <c:v>131824</c:v>
                </c:pt>
                <c:pt idx="7">
                  <c:v>123270</c:v>
                </c:pt>
                <c:pt idx="8">
                  <c:v>114757</c:v>
                </c:pt>
                <c:pt idx="9">
                  <c:v>106222</c:v>
                </c:pt>
                <c:pt idx="10">
                  <c:v>97984</c:v>
                </c:pt>
                <c:pt idx="11">
                  <c:v>98523</c:v>
                </c:pt>
                <c:pt idx="12">
                  <c:v>91834</c:v>
                </c:pt>
                <c:pt idx="13">
                  <c:v>93051</c:v>
                </c:pt>
                <c:pt idx="14">
                  <c:v>84301</c:v>
                </c:pt>
                <c:pt idx="15">
                  <c:v>79780</c:v>
                </c:pt>
                <c:pt idx="16">
                  <c:v>73768</c:v>
                </c:pt>
                <c:pt idx="17">
                  <c:v>75492</c:v>
                </c:pt>
                <c:pt idx="18">
                  <c:v>70379</c:v>
                </c:pt>
                <c:pt idx="19">
                  <c:v>57670</c:v>
                </c:pt>
                <c:pt idx="20">
                  <c:v>56562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24-4407-9283-A0E3E3AE8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801016"/>
        <c:axId val="301801408"/>
      </c:barChart>
      <c:catAx>
        <c:axId val="301801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8168701442841289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801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1801408"/>
        <c:scaling>
          <c:orientation val="minMax"/>
          <c:min val="3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801016"/>
        <c:crosses val="autoZero"/>
        <c:crossBetween val="between"/>
      </c:valAx>
      <c:spPr>
        <a:gradFill rotWithShape="0">
          <a:gsLst>
            <a:gs pos="0">
              <a:srgbClr val="00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Yield Grade 5 Lamb - 2001 to 2021
(Percentage of Total Graded)</a:t>
            </a:r>
          </a:p>
        </c:rich>
      </c:tx>
      <c:layout>
        <c:manualLayout>
          <c:xMode val="edge"/>
          <c:yMode val="edge"/>
          <c:x val="0.32741398446170938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713651498335281E-2"/>
          <c:y val="0.15660685154975529"/>
          <c:w val="0.93118756936736891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('Lamb History'!$A$85:$A$93,'Lamb History'!$A$95:$A$104,'Lamb History'!$A$106:$A$107)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('Lamb History'!$W$85:$W$93,'Lamb History'!$W$95:$W$104,'Lamb History'!$W$106:$W$107)</c:f>
              <c:numCache>
                <c:formatCode>0.0%</c:formatCode>
                <c:ptCount val="21"/>
                <c:pt idx="0">
                  <c:v>4.0013155009866255E-2</c:v>
                </c:pt>
                <c:pt idx="1">
                  <c:v>2.1841794569067298E-2</c:v>
                </c:pt>
                <c:pt idx="2">
                  <c:v>2.2349936143039591E-2</c:v>
                </c:pt>
                <c:pt idx="3">
                  <c:v>2.3858214042263123E-2</c:v>
                </c:pt>
                <c:pt idx="4">
                  <c:v>3.0806705831781054E-2</c:v>
                </c:pt>
                <c:pt idx="5">
                  <c:v>3.2539565153083864E-2</c:v>
                </c:pt>
                <c:pt idx="6">
                  <c:v>0.03</c:v>
                </c:pt>
                <c:pt idx="7">
                  <c:v>3.1E-2</c:v>
                </c:pt>
                <c:pt idx="8">
                  <c:v>3.6999999999999998E-2</c:v>
                </c:pt>
                <c:pt idx="9">
                  <c:v>2.5000000000000001E-2</c:v>
                </c:pt>
                <c:pt idx="10">
                  <c:v>3.3000000000000002E-2</c:v>
                </c:pt>
                <c:pt idx="11">
                  <c:v>0.126</c:v>
                </c:pt>
                <c:pt idx="12">
                  <c:v>7.4999999999999997E-2</c:v>
                </c:pt>
                <c:pt idx="13">
                  <c:v>5.5E-2</c:v>
                </c:pt>
                <c:pt idx="14">
                  <c:v>8.2000000000000003E-2</c:v>
                </c:pt>
                <c:pt idx="15">
                  <c:v>7.5999999999999998E-2</c:v>
                </c:pt>
                <c:pt idx="16">
                  <c:v>6.9000000000000006E-2</c:v>
                </c:pt>
                <c:pt idx="17">
                  <c:v>0.107</c:v>
                </c:pt>
                <c:pt idx="18">
                  <c:v>8.7999999999999995E-2</c:v>
                </c:pt>
                <c:pt idx="19">
                  <c:v>0.05</c:v>
                </c:pt>
                <c:pt idx="20">
                  <c:v>2.9000000000000001E-2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6B-4B04-AF1F-771AF4EEF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689056"/>
        <c:axId val="301689448"/>
      </c:barChart>
      <c:catAx>
        <c:axId val="301689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058823529411797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689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1689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689056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Federal Lamb Slaughter - 2001 to 2021
(Percentage of Total Graded)</a:t>
            </a:r>
          </a:p>
        </c:rich>
      </c:tx>
      <c:layout>
        <c:manualLayout>
          <c:xMode val="edge"/>
          <c:yMode val="edge"/>
          <c:x val="0.33518312985571608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('Lamb History'!$A$85:$A$93,'Lamb History'!$A$95:$A$104,'Lamb History'!$A$106:$A$107)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('Lamb History'!$M$85:$M$93,'Lamb History'!$M$95:$M$104,'Lamb History'!$M$106:$M$107)</c:f>
              <c:numCache>
                <c:formatCode>0.0%</c:formatCode>
                <c:ptCount val="21"/>
                <c:pt idx="0">
                  <c:v>0.88400000000000001</c:v>
                </c:pt>
                <c:pt idx="1">
                  <c:v>0.85299999999999998</c:v>
                </c:pt>
                <c:pt idx="2">
                  <c:v>0.85</c:v>
                </c:pt>
                <c:pt idx="3">
                  <c:v>0.84</c:v>
                </c:pt>
                <c:pt idx="4">
                  <c:v>0.81499999999999995</c:v>
                </c:pt>
                <c:pt idx="5">
                  <c:v>0.79700000000000004</c:v>
                </c:pt>
                <c:pt idx="6">
                  <c:v>0.79200000000000004</c:v>
                </c:pt>
                <c:pt idx="7">
                  <c:v>0.77400000000000002</c:v>
                </c:pt>
                <c:pt idx="8">
                  <c:v>0.74299999999999999</c:v>
                </c:pt>
                <c:pt idx="9">
                  <c:v>0.73899999999999999</c:v>
                </c:pt>
                <c:pt idx="10">
                  <c:v>0.74199999999999999</c:v>
                </c:pt>
                <c:pt idx="11">
                  <c:v>0.70899999999999996</c:v>
                </c:pt>
                <c:pt idx="12">
                  <c:v>0.67300000000000004</c:v>
                </c:pt>
                <c:pt idx="13">
                  <c:v>0.67400000000000004</c:v>
                </c:pt>
                <c:pt idx="14">
                  <c:v>0.64600000000000002</c:v>
                </c:pt>
                <c:pt idx="15">
                  <c:v>0.61099999999999999</c:v>
                </c:pt>
                <c:pt idx="16">
                  <c:v>0.58799999999999997</c:v>
                </c:pt>
                <c:pt idx="17">
                  <c:v>0.57399999999999995</c:v>
                </c:pt>
                <c:pt idx="18">
                  <c:v>0.56100000000000005</c:v>
                </c:pt>
                <c:pt idx="19">
                  <c:v>0.501</c:v>
                </c:pt>
                <c:pt idx="20">
                  <c:v>0.504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5-447C-9DAD-D627C6DE3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802192"/>
        <c:axId val="301802584"/>
      </c:barChart>
      <c:catAx>
        <c:axId val="301802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802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1802584"/>
        <c:scaling>
          <c:orientation val="minMax"/>
          <c:min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802192"/>
        <c:crosses val="autoZero"/>
        <c:crossBetween val="between"/>
        <c:majorUnit val="4.0000000000000022E-2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Prime Lamb - 2001 to 2021
(Percentage of Total Graded)</a:t>
            </a:r>
          </a:p>
        </c:rich>
      </c:tx>
      <c:layout>
        <c:manualLayout>
          <c:xMode val="edge"/>
          <c:yMode val="edge"/>
          <c:x val="0.35849056603773582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('Lamb History'!$A$85:$A$93,'Lamb History'!$A$95:$A$104,'Lamb History'!$A$106:$A$107)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('Lamb History'!$D$85:$D$93,'Lamb History'!$D$95:$D$104,'Lamb History'!$D$106:$D$107)</c:f>
              <c:numCache>
                <c:formatCode>0.0%</c:formatCode>
                <c:ptCount val="21"/>
                <c:pt idx="0">
                  <c:v>6.0084567522565947E-2</c:v>
                </c:pt>
                <c:pt idx="1">
                  <c:v>5.5206863364489295E-2</c:v>
                </c:pt>
                <c:pt idx="2">
                  <c:v>6.3568464730290458E-2</c:v>
                </c:pt>
                <c:pt idx="3">
                  <c:v>5.8373799650807509E-2</c:v>
                </c:pt>
                <c:pt idx="4">
                  <c:v>7.3350579366387433E-2</c:v>
                </c:pt>
                <c:pt idx="5">
                  <c:v>8.1050135551402419E-2</c:v>
                </c:pt>
                <c:pt idx="6">
                  <c:v>7.8308957397742449E-2</c:v>
                </c:pt>
                <c:pt idx="7">
                  <c:v>8.9932668126875961E-2</c:v>
                </c:pt>
                <c:pt idx="8">
                  <c:v>9.2386521083681172E-2</c:v>
                </c:pt>
                <c:pt idx="9">
                  <c:v>7.0000000000000007E-2</c:v>
                </c:pt>
                <c:pt idx="10">
                  <c:v>7.1999999999999995E-2</c:v>
                </c:pt>
                <c:pt idx="11">
                  <c:v>8.4000000000000005E-2</c:v>
                </c:pt>
                <c:pt idx="12">
                  <c:v>8.6999999999999994E-2</c:v>
                </c:pt>
                <c:pt idx="13">
                  <c:v>6.3E-2</c:v>
                </c:pt>
                <c:pt idx="14">
                  <c:v>0.06</c:v>
                </c:pt>
                <c:pt idx="15">
                  <c:v>6.9000000000000006E-2</c:v>
                </c:pt>
                <c:pt idx="16">
                  <c:v>0.08</c:v>
                </c:pt>
                <c:pt idx="17">
                  <c:v>9.1999999999999998E-2</c:v>
                </c:pt>
                <c:pt idx="18">
                  <c:v>6.8000000000000005E-2</c:v>
                </c:pt>
                <c:pt idx="19">
                  <c:v>7.0999999999999994E-2</c:v>
                </c:pt>
                <c:pt idx="20">
                  <c:v>8.2000000000000003E-2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ED-4213-8BB0-32DA79F96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803368"/>
        <c:axId val="301803760"/>
      </c:barChart>
      <c:catAx>
        <c:axId val="301803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80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1803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803368"/>
        <c:crosses val="autoZero"/>
        <c:crossBetween val="between"/>
        <c:majorUnit val="4.0000000000000022E-2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Choice Lamb - 2001 to 2021
(Percentage of Total Graded)</a:t>
            </a:r>
          </a:p>
        </c:rich>
      </c:tx>
      <c:layout>
        <c:manualLayout>
          <c:xMode val="edge"/>
          <c:yMode val="edge"/>
          <c:x val="0.35294117647058826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('Lamb History'!$A$85:$A$93,'Lamb History'!$A$95:$A$104,'Lamb History'!$A$106:$A$107)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('Lamb History'!$F$85:$F$93,'Lamb History'!$F$95:$F$104,'Lamb History'!$F$106:$F$107)</c:f>
              <c:numCache>
                <c:formatCode>0.0%</c:formatCode>
                <c:ptCount val="21"/>
                <c:pt idx="0">
                  <c:v>0.93991543247743403</c:v>
                </c:pt>
                <c:pt idx="1">
                  <c:v>0.94479313663551068</c:v>
                </c:pt>
                <c:pt idx="2">
                  <c:v>0.93643153526970957</c:v>
                </c:pt>
                <c:pt idx="3">
                  <c:v>0.94162620034919253</c:v>
                </c:pt>
                <c:pt idx="4">
                  <c:v>0.92665658657532479</c:v>
                </c:pt>
                <c:pt idx="5">
                  <c:v>0.91895725144600471</c:v>
                </c:pt>
                <c:pt idx="6">
                  <c:v>0.92161518388153907</c:v>
                </c:pt>
                <c:pt idx="7">
                  <c:v>0.91006733187312405</c:v>
                </c:pt>
                <c:pt idx="8">
                  <c:v>0.90761347891631883</c:v>
                </c:pt>
                <c:pt idx="9">
                  <c:v>0.93</c:v>
                </c:pt>
                <c:pt idx="10">
                  <c:v>0.92800000000000005</c:v>
                </c:pt>
                <c:pt idx="11">
                  <c:v>0.91600000000000004</c:v>
                </c:pt>
                <c:pt idx="12">
                  <c:v>0.91300000000000003</c:v>
                </c:pt>
                <c:pt idx="13">
                  <c:v>0.93700000000000006</c:v>
                </c:pt>
                <c:pt idx="14">
                  <c:v>0.94</c:v>
                </c:pt>
                <c:pt idx="15">
                  <c:v>0.93100000000000005</c:v>
                </c:pt>
                <c:pt idx="16">
                  <c:v>0.92</c:v>
                </c:pt>
                <c:pt idx="17">
                  <c:v>0.90800000000000003</c:v>
                </c:pt>
                <c:pt idx="18">
                  <c:v>0.93200000000000005</c:v>
                </c:pt>
                <c:pt idx="19">
                  <c:v>0.92900000000000005</c:v>
                </c:pt>
                <c:pt idx="20">
                  <c:v>0.91800000000000004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0-4F34-B3BB-7A8DA68CB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010400"/>
        <c:axId val="302010792"/>
      </c:barChart>
      <c:catAx>
        <c:axId val="302010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2010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2010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2010400"/>
        <c:crosses val="autoZero"/>
        <c:crossBetween val="between"/>
        <c:majorUnit val="4.0000000000000022E-2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Good Lamb - 2001 to 2021
(Percentage of Total Graded)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 i="1"/>
              <a:t>The industry has not requested USDA</a:t>
            </a:r>
            <a:r>
              <a:rPr lang="en-US" sz="1050" i="1" baseline="0"/>
              <a:t> Good grade evaluation of Lamb carcasses since 1997</a:t>
            </a:r>
            <a:endParaRPr lang="en-US" sz="1050" i="1"/>
          </a:p>
        </c:rich>
      </c:tx>
      <c:layout>
        <c:manualLayout>
          <c:xMode val="edge"/>
          <c:yMode val="edge"/>
          <c:x val="0.16552639253426654"/>
          <c:y val="2.1755565941120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('Lamb History'!$A$85:$A$93,'Lamb History'!$A$95:$A$104,'Lamb History'!$A$106:$A$107)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('Lamb History'!$H$85:$H$93,'Lamb History'!$H$95:$H$104,'Lamb History'!$H$106:$H$107)</c:f>
              <c:numCache>
                <c:formatCode>0.000%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456D-4C7F-AD21-451924A47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011576"/>
        <c:axId val="302011968"/>
      </c:barChart>
      <c:catAx>
        <c:axId val="302011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201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2011968"/>
        <c:scaling>
          <c:orientation val="minMax"/>
          <c:max val="2.0000000000000018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2011576"/>
        <c:crosses val="autoZero"/>
        <c:crossBetween val="between"/>
        <c:majorUnit val="1.0000000000000009E-3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Yield Grade 1 Lamb - 2001 to 2021
(Percentage of Total Graded)</a:t>
            </a:r>
          </a:p>
        </c:rich>
      </c:tx>
      <c:layout>
        <c:manualLayout>
          <c:xMode val="edge"/>
          <c:yMode val="edge"/>
          <c:x val="0.32741398446170938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'Lamb History'!$N$6</c:f>
              <c:strCache>
                <c:ptCount val="1"/>
                <c:pt idx="0">
                  <c:v>Y1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('Lamb History'!$A$85:$A$93,'Lamb History'!$A$95:$A$104,'Lamb History'!$A$106:$A$107)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('Lamb History'!$O$85:$O$93,'Lamb History'!$O$95:$O$104,'Lamb History'!$O$106:$O$107)</c:f>
              <c:numCache>
                <c:formatCode>0.0%</c:formatCode>
                <c:ptCount val="21"/>
                <c:pt idx="0">
                  <c:v>4.3301907476430611E-2</c:v>
                </c:pt>
                <c:pt idx="1">
                  <c:v>6.198347107438016E-2</c:v>
                </c:pt>
                <c:pt idx="2">
                  <c:v>5.0446998722860799E-2</c:v>
                </c:pt>
                <c:pt idx="3">
                  <c:v>4.4989775051124746E-2</c:v>
                </c:pt>
                <c:pt idx="4">
                  <c:v>5.0866886373405924E-2</c:v>
                </c:pt>
                <c:pt idx="5">
                  <c:v>4.1561899127348027E-2</c:v>
                </c:pt>
                <c:pt idx="6">
                  <c:v>4.2000000000000003E-2</c:v>
                </c:pt>
                <c:pt idx="7">
                  <c:v>4.5999999999999999E-2</c:v>
                </c:pt>
                <c:pt idx="8">
                  <c:v>0.04</c:v>
                </c:pt>
                <c:pt idx="9">
                  <c:v>4.5999999999999999E-2</c:v>
                </c:pt>
                <c:pt idx="10">
                  <c:v>5.7000000000000002E-2</c:v>
                </c:pt>
                <c:pt idx="11">
                  <c:v>5.0999999999999997E-2</c:v>
                </c:pt>
                <c:pt idx="12">
                  <c:v>7.1999999999999995E-2</c:v>
                </c:pt>
                <c:pt idx="13">
                  <c:v>5.5E-2</c:v>
                </c:pt>
                <c:pt idx="14">
                  <c:v>5.2999999999999999E-2</c:v>
                </c:pt>
                <c:pt idx="15">
                  <c:v>6.5000000000000002E-2</c:v>
                </c:pt>
                <c:pt idx="16">
                  <c:v>5.5E-2</c:v>
                </c:pt>
                <c:pt idx="17">
                  <c:v>4.9000000000000002E-2</c:v>
                </c:pt>
                <c:pt idx="18">
                  <c:v>4.4999999999999998E-2</c:v>
                </c:pt>
                <c:pt idx="19">
                  <c:v>4.3999999999999997E-2</c:v>
                </c:pt>
                <c:pt idx="20">
                  <c:v>6.0999999999999999E-2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E1-B6CE-7C3EC297B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012752"/>
        <c:axId val="302013144"/>
      </c:barChart>
      <c:catAx>
        <c:axId val="302012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2013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2013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2012752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Yield Grade 2 Lamb - 2001 to 2021
(Percentage of Total Graded)</a:t>
            </a:r>
          </a:p>
        </c:rich>
      </c:tx>
      <c:layout>
        <c:manualLayout>
          <c:xMode val="edge"/>
          <c:yMode val="edge"/>
          <c:x val="0.32741398446170938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('Lamb History'!$A$85:$A$93,'Lamb History'!$A$95:$A$104,'Lamb History'!$A$106:$A$107)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('Lamb History'!$Q$85:$Q$93,'Lamb History'!$Q$95:$Q$104,'Lamb History'!$Q$106:$Q$107)</c:f>
              <c:numCache>
                <c:formatCode>0.0%</c:formatCode>
                <c:ptCount val="21"/>
                <c:pt idx="0">
                  <c:v>0.35869326901995174</c:v>
                </c:pt>
                <c:pt idx="1">
                  <c:v>0.42443919716646994</c:v>
                </c:pt>
                <c:pt idx="2">
                  <c:v>0.37675606641123882</c:v>
                </c:pt>
                <c:pt idx="3">
                  <c:v>0.3510565780504431</c:v>
                </c:pt>
                <c:pt idx="4">
                  <c:v>0.32511821177819172</c:v>
                </c:pt>
                <c:pt idx="5">
                  <c:v>0.32095843810087266</c:v>
                </c:pt>
                <c:pt idx="6">
                  <c:v>0.32500000000000001</c:v>
                </c:pt>
                <c:pt idx="7">
                  <c:v>0.315</c:v>
                </c:pt>
                <c:pt idx="8">
                  <c:v>0.33600000000000002</c:v>
                </c:pt>
                <c:pt idx="9">
                  <c:v>0.378</c:v>
                </c:pt>
                <c:pt idx="10">
                  <c:v>0.32700000000000001</c:v>
                </c:pt>
                <c:pt idx="11">
                  <c:v>0.28699999999999998</c:v>
                </c:pt>
                <c:pt idx="12">
                  <c:v>0.36399999999999999</c:v>
                </c:pt>
                <c:pt idx="13">
                  <c:v>0.33400000000000002</c:v>
                </c:pt>
                <c:pt idx="14">
                  <c:v>0.28899999999999998</c:v>
                </c:pt>
                <c:pt idx="15">
                  <c:v>0.30299999999999999</c:v>
                </c:pt>
                <c:pt idx="16">
                  <c:v>0.30399999999999999</c:v>
                </c:pt>
                <c:pt idx="17">
                  <c:v>0.26900000000000002</c:v>
                </c:pt>
                <c:pt idx="18">
                  <c:v>0.25600000000000001</c:v>
                </c:pt>
                <c:pt idx="19">
                  <c:v>0.29299999999999998</c:v>
                </c:pt>
                <c:pt idx="20">
                  <c:v>0.372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55-4D11-8287-12942B3B1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013928"/>
        <c:axId val="301685920"/>
      </c:barChart>
      <c:catAx>
        <c:axId val="302013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685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1685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2013928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Yield Grade 3 Lamb - 1996 to 2016
(Percentage of Total Graded)</a:t>
            </a:r>
          </a:p>
        </c:rich>
      </c:tx>
      <c:layout>
        <c:manualLayout>
          <c:xMode val="edge"/>
          <c:yMode val="edge"/>
          <c:x val="0.32741398446170938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('Lamb History'!$A$85:$A$93,'Lamb History'!$A$95:$A$104,'Lamb History'!$A$106:$A$107)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('Lamb History'!$S$85:$S$93,'Lamb History'!$S$95:$S$104,'Lamb History'!$S$106:$S$107)</c:f>
              <c:numCache>
                <c:formatCode>0.0%</c:formatCode>
                <c:ptCount val="21"/>
                <c:pt idx="0">
                  <c:v>0.42918219688664766</c:v>
                </c:pt>
                <c:pt idx="1">
                  <c:v>0.40141676505312868</c:v>
                </c:pt>
                <c:pt idx="2">
                  <c:v>0.43805874840357595</c:v>
                </c:pt>
                <c:pt idx="3">
                  <c:v>0.46080436264485342</c:v>
                </c:pt>
                <c:pt idx="4">
                  <c:v>0.46783206763146579</c:v>
                </c:pt>
                <c:pt idx="5">
                  <c:v>0.47182369471971602</c:v>
                </c:pt>
                <c:pt idx="6">
                  <c:v>0.48099999999999998</c:v>
                </c:pt>
                <c:pt idx="7">
                  <c:v>0.47099999999999997</c:v>
                </c:pt>
                <c:pt idx="8">
                  <c:v>0.45</c:v>
                </c:pt>
                <c:pt idx="9">
                  <c:v>0.42599999999999999</c:v>
                </c:pt>
                <c:pt idx="10">
                  <c:v>0.42699999999999999</c:v>
                </c:pt>
                <c:pt idx="11">
                  <c:v>0.36199999999999999</c:v>
                </c:pt>
                <c:pt idx="12">
                  <c:v>0.35299999999999998</c:v>
                </c:pt>
                <c:pt idx="13">
                  <c:v>0.41299999999999998</c:v>
                </c:pt>
                <c:pt idx="14">
                  <c:v>0.41399999999999998</c:v>
                </c:pt>
                <c:pt idx="15">
                  <c:v>0.39700000000000002</c:v>
                </c:pt>
                <c:pt idx="16">
                  <c:v>0.42</c:v>
                </c:pt>
                <c:pt idx="17">
                  <c:v>0.39400000000000002</c:v>
                </c:pt>
                <c:pt idx="18">
                  <c:v>0.41799999999999998</c:v>
                </c:pt>
                <c:pt idx="19">
                  <c:v>0.44900000000000001</c:v>
                </c:pt>
                <c:pt idx="20">
                  <c:v>0.41099999999999998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3-4B5C-9FC8-9055957C7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686704"/>
        <c:axId val="301687096"/>
      </c:barChart>
      <c:catAx>
        <c:axId val="301686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687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1687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686704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Yield Grade 4 Lamb - 2001 to 2021
(Percentage of Total Graded)</a:t>
            </a:r>
          </a:p>
        </c:rich>
      </c:tx>
      <c:layout>
        <c:manualLayout>
          <c:xMode val="edge"/>
          <c:yMode val="edge"/>
          <c:x val="0.32741398446170938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('Lamb History'!$A$85:$A$93,'Lamb History'!$A$95:$A$104,'Lamb History'!$A$106:$A$107)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('Lamb History'!$U$85:$U$93,'Lamb History'!$U$95:$U$104,'Lamb History'!$U$106:$U$107)</c:f>
              <c:numCache>
                <c:formatCode>0.0%</c:formatCode>
                <c:ptCount val="21"/>
                <c:pt idx="0">
                  <c:v>0.12880947160710371</c:v>
                </c:pt>
                <c:pt idx="1">
                  <c:v>9.0318772136953954E-2</c:v>
                </c:pt>
                <c:pt idx="2">
                  <c:v>0.11238825031928482</c:v>
                </c:pt>
                <c:pt idx="3">
                  <c:v>0.11929107021131562</c:v>
                </c:pt>
                <c:pt idx="4">
                  <c:v>0.12537612838515547</c:v>
                </c:pt>
                <c:pt idx="5">
                  <c:v>0.13311640289897944</c:v>
                </c:pt>
                <c:pt idx="6">
                  <c:v>0.122</c:v>
                </c:pt>
                <c:pt idx="7">
                  <c:v>0.13600000000000001</c:v>
                </c:pt>
                <c:pt idx="8">
                  <c:v>0.13600000000000001</c:v>
                </c:pt>
                <c:pt idx="9">
                  <c:v>0.125</c:v>
                </c:pt>
                <c:pt idx="10">
                  <c:v>0.157</c:v>
                </c:pt>
                <c:pt idx="11">
                  <c:v>0.17399999999999999</c:v>
                </c:pt>
                <c:pt idx="12">
                  <c:v>0.13600000000000001</c:v>
                </c:pt>
                <c:pt idx="13">
                  <c:v>0.14299999999999999</c:v>
                </c:pt>
                <c:pt idx="14">
                  <c:v>0.16200000000000001</c:v>
                </c:pt>
                <c:pt idx="15">
                  <c:v>0.159</c:v>
                </c:pt>
                <c:pt idx="16">
                  <c:v>0.152</c:v>
                </c:pt>
                <c:pt idx="17">
                  <c:v>0.18099999999999999</c:v>
                </c:pt>
                <c:pt idx="18">
                  <c:v>0.193</c:v>
                </c:pt>
                <c:pt idx="19">
                  <c:v>0.16400000000000001</c:v>
                </c:pt>
                <c:pt idx="20">
                  <c:v>0.127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32-4648-B376-BC2CC2740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687880"/>
        <c:axId val="301688272"/>
      </c:barChart>
      <c:catAx>
        <c:axId val="301687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68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1688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687880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zoomScale="93" workbookViewId="0"/>
  </sheetViews>
  <pageMargins left="0.75" right="0.75" top="0.25" bottom="1.5" header="0.5" footer="0.5"/>
  <pageSetup orientation="landscape" r:id="rId1"/>
  <headerFooter alignWithMargins="0">
    <oddFooter>&amp;CInformation Provided By:
U.S Department of Agriculture
Marketing and Regulatory Programs
Agricultural Marketing Service
Livestock, Poultry and Seed Program
Grading and Verification Division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 Department of Agriculture
Marketing and Regulatory Programs
Agricultural Marketing Service
Livestock, Poultry and Seed Program
Grading and Verification Division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93" workbookViewId="0"/>
  </sheetViews>
  <pageMargins left="0.75" right="0.75" top="0.25" bottom="1.5" header="0.5" footer="0.5"/>
  <pageSetup orientation="landscape" r:id="rId1"/>
  <headerFooter alignWithMargins="0">
    <oddFooter>&amp;CInformation Provided By:
U.S Department of Agriculture
Marketing and Regulatory Programs
Agricultural Marketing Service
Livestock, Poultry and Seed Program
Grading and Verification Division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93" workbookViewId="0"/>
  </sheetViews>
  <pageMargins left="0.75" right="0.75" top="0.25" bottom="1.5" header="0.5" footer="0.5"/>
  <pageSetup orientation="landscape" r:id="rId1"/>
  <headerFooter alignWithMargins="0">
    <oddFooter>&amp;CInformation Provided By:
U.S Department of Agriculture
Marketing and Regulatory Programs
Agricultural Marketing Service
Livestock, Poultry and Seed Program
Grading and Verification Division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93" workbookViewId="0"/>
  </sheetViews>
  <pageMargins left="0.75" right="0.75" top="0.25" bottom="1.5" header="0.5" footer="0.5"/>
  <pageSetup orientation="landscape" r:id="rId1"/>
  <headerFooter alignWithMargins="0">
    <oddFooter>&amp;CInformation Provided By:
U.S Department of Agriculture
Marketing and Regulatory Programs
Agricultural Marketing Service
Livestock, Poultry and Seed Program
Grading and Verification Division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93" workbookViewId="0"/>
  </sheetViews>
  <pageMargins left="0.75" right="0.75" top="0.25" bottom="1.5" header="0.5" footer="0.5"/>
  <pageSetup orientation="landscape" r:id="rId1"/>
  <headerFooter alignWithMargins="0">
    <oddFooter>&amp;CInformation Provided By:
U.S Department of Agriculture
Marketing and Regulatory Programs
Agricultural Marketing Service
Livestock, Poultry and Seed Program
Grading and Verification Division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72500" cy="60529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2500" cy="60529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72500" cy="60529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72500" cy="60529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72500" cy="60529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2"/>
  <sheetViews>
    <sheetView tabSelected="1" zoomScaleNormal="100" workbookViewId="0">
      <pane ySplit="6" topLeftCell="A78" activePane="bottomLeft" state="frozen"/>
      <selection activeCell="L1" sqref="L1"/>
      <selection pane="bottomLeft" activeCell="A108" sqref="A108"/>
    </sheetView>
  </sheetViews>
  <sheetFormatPr defaultRowHeight="12.75" x14ac:dyDescent="0.2"/>
  <cols>
    <col min="1" max="1" width="9.5703125" style="1" bestFit="1" customWidth="1"/>
    <col min="2" max="2" width="11.140625" style="1" bestFit="1" customWidth="1"/>
    <col min="3" max="3" width="9.42578125" style="1" bestFit="1" customWidth="1"/>
    <col min="4" max="4" width="6.85546875" style="1" bestFit="1" customWidth="1"/>
    <col min="5" max="5" width="10.5703125" style="1" bestFit="1" customWidth="1"/>
    <col min="6" max="6" width="7.140625" style="1" bestFit="1" customWidth="1"/>
    <col min="7" max="7" width="10.5703125" style="1" bestFit="1" customWidth="1"/>
    <col min="8" max="8" width="8" style="1" bestFit="1" customWidth="1"/>
    <col min="9" max="9" width="11" style="1" bestFit="1" customWidth="1"/>
    <col min="10" max="10" width="6.85546875" style="1" bestFit="1" customWidth="1"/>
    <col min="11" max="11" width="10.42578125" style="1" bestFit="1" customWidth="1"/>
    <col min="12" max="12" width="6.85546875" style="1" bestFit="1" customWidth="1"/>
    <col min="13" max="13" width="17.7109375" style="1" bestFit="1" customWidth="1"/>
    <col min="14" max="14" width="5.85546875" style="1" bestFit="1" customWidth="1"/>
    <col min="15" max="15" width="6.5703125" style="1" bestFit="1" customWidth="1"/>
    <col min="16" max="16" width="5.85546875" style="1" bestFit="1" customWidth="1"/>
    <col min="17" max="17" width="6.85546875" style="1" bestFit="1" customWidth="1"/>
    <col min="18" max="18" width="5.85546875" style="1" bestFit="1" customWidth="1"/>
    <col min="19" max="19" width="6.85546875" style="1" bestFit="1" customWidth="1"/>
    <col min="20" max="20" width="5.85546875" style="1" bestFit="1" customWidth="1"/>
    <col min="21" max="21" width="6.5703125" style="1" bestFit="1" customWidth="1"/>
    <col min="22" max="22" width="4.28515625" style="1" bestFit="1" customWidth="1"/>
    <col min="23" max="23" width="6.28515625" style="1" bestFit="1" customWidth="1"/>
    <col min="24" max="24" width="13.140625" style="1" bestFit="1" customWidth="1"/>
    <col min="25" max="16384" width="9.140625" style="1"/>
  </cols>
  <sheetData>
    <row r="1" spans="1:24" x14ac:dyDescent="0.2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</row>
    <row r="2" spans="1:24" x14ac:dyDescent="0.2">
      <c r="A2" s="194" t="s">
        <v>57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</row>
    <row r="3" spans="1:24" x14ac:dyDescent="0.2">
      <c r="A3" s="34"/>
      <c r="B3" s="34"/>
      <c r="C3" s="34"/>
      <c r="D3" s="35"/>
      <c r="E3" s="34"/>
      <c r="F3" s="35"/>
      <c r="G3" s="34"/>
      <c r="H3" s="35"/>
      <c r="I3" s="34"/>
      <c r="J3" s="35"/>
      <c r="K3" s="34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</row>
    <row r="4" spans="1:24" x14ac:dyDescent="0.2">
      <c r="A4" s="2"/>
      <c r="B4" s="44" t="s">
        <v>1</v>
      </c>
      <c r="C4" s="195" t="s">
        <v>2</v>
      </c>
      <c r="D4" s="195"/>
      <c r="E4" s="195"/>
      <c r="F4" s="195"/>
      <c r="G4" s="195"/>
      <c r="H4" s="195"/>
      <c r="I4" s="195"/>
      <c r="J4" s="195"/>
      <c r="K4" s="195"/>
      <c r="L4" s="195"/>
      <c r="M4" s="3" t="s">
        <v>3</v>
      </c>
      <c r="N4" s="196" t="s">
        <v>58</v>
      </c>
      <c r="O4" s="197"/>
      <c r="P4" s="197"/>
      <c r="Q4" s="197"/>
      <c r="R4" s="197"/>
      <c r="S4" s="197"/>
      <c r="T4" s="197"/>
      <c r="U4" s="197"/>
      <c r="V4" s="197"/>
      <c r="W4" s="198"/>
      <c r="X4" s="4"/>
    </row>
    <row r="5" spans="1:24" x14ac:dyDescent="0.2">
      <c r="A5" s="5" t="s">
        <v>4</v>
      </c>
      <c r="B5" s="45" t="s">
        <v>5</v>
      </c>
      <c r="C5" s="7"/>
      <c r="D5" s="8"/>
      <c r="E5" s="7"/>
      <c r="F5" s="8"/>
      <c r="G5" s="7"/>
      <c r="H5" s="8"/>
      <c r="I5" s="7"/>
      <c r="J5" s="8"/>
      <c r="K5" s="7"/>
      <c r="L5" s="8"/>
      <c r="M5" s="6" t="s">
        <v>6</v>
      </c>
      <c r="N5" s="62"/>
      <c r="O5" s="63"/>
      <c r="P5" s="64"/>
      <c r="Q5" s="63"/>
      <c r="R5" s="64"/>
      <c r="S5" s="63"/>
      <c r="T5" s="64"/>
      <c r="U5" s="63"/>
      <c r="V5" s="64"/>
      <c r="W5" s="65"/>
      <c r="X5" s="9"/>
    </row>
    <row r="6" spans="1:24" ht="13.5" thickBot="1" x14ac:dyDescent="0.25">
      <c r="A6" s="10" t="s">
        <v>7</v>
      </c>
      <c r="B6" s="46" t="s">
        <v>8</v>
      </c>
      <c r="C6" s="12" t="s">
        <v>9</v>
      </c>
      <c r="D6" s="13" t="s">
        <v>10</v>
      </c>
      <c r="E6" s="13" t="s">
        <v>11</v>
      </c>
      <c r="F6" s="13" t="s">
        <v>10</v>
      </c>
      <c r="G6" s="13" t="s">
        <v>12</v>
      </c>
      <c r="H6" s="13" t="s">
        <v>10</v>
      </c>
      <c r="I6" s="13" t="s">
        <v>13</v>
      </c>
      <c r="J6" s="13" t="s">
        <v>10</v>
      </c>
      <c r="K6" s="13" t="s">
        <v>14</v>
      </c>
      <c r="L6" s="14" t="s">
        <v>10</v>
      </c>
      <c r="M6" s="11" t="s">
        <v>15</v>
      </c>
      <c r="N6" s="66" t="s">
        <v>59</v>
      </c>
      <c r="O6" s="67" t="s">
        <v>10</v>
      </c>
      <c r="P6" s="68" t="s">
        <v>60</v>
      </c>
      <c r="Q6" s="67" t="s">
        <v>10</v>
      </c>
      <c r="R6" s="68" t="s">
        <v>61</v>
      </c>
      <c r="S6" s="67" t="s">
        <v>10</v>
      </c>
      <c r="T6" s="68" t="s">
        <v>62</v>
      </c>
      <c r="U6" s="67" t="s">
        <v>10</v>
      </c>
      <c r="V6" s="68" t="s">
        <v>63</v>
      </c>
      <c r="W6" s="69" t="s">
        <v>10</v>
      </c>
      <c r="X6" s="15" t="s">
        <v>16</v>
      </c>
    </row>
    <row r="7" spans="1:24" ht="13.5" thickTop="1" x14ac:dyDescent="0.2">
      <c r="A7" s="41">
        <v>1930</v>
      </c>
      <c r="B7" s="47">
        <v>2470</v>
      </c>
      <c r="C7" s="16"/>
      <c r="D7" s="17"/>
      <c r="E7" s="18"/>
      <c r="F7" s="17"/>
      <c r="G7" s="19"/>
      <c r="H7" s="17"/>
      <c r="I7" s="19"/>
      <c r="J7" s="17"/>
      <c r="K7" s="19"/>
      <c r="L7" s="20"/>
      <c r="M7" s="21"/>
      <c r="N7" s="70"/>
      <c r="O7" s="71"/>
      <c r="P7" s="72"/>
      <c r="Q7" s="71"/>
      <c r="R7" s="72"/>
      <c r="S7" s="71"/>
      <c r="T7" s="72"/>
      <c r="U7" s="71"/>
      <c r="V7" s="72"/>
      <c r="W7" s="73"/>
      <c r="X7" s="22" t="s">
        <v>17</v>
      </c>
    </row>
    <row r="8" spans="1:24" x14ac:dyDescent="0.2">
      <c r="A8" s="42">
        <v>1931</v>
      </c>
      <c r="B8" s="48">
        <v>4157</v>
      </c>
      <c r="C8" s="23"/>
      <c r="D8" s="24"/>
      <c r="E8" s="25"/>
      <c r="F8" s="24"/>
      <c r="G8" s="26"/>
      <c r="H8" s="24"/>
      <c r="I8" s="26"/>
      <c r="J8" s="24"/>
      <c r="K8" s="26"/>
      <c r="L8" s="27"/>
      <c r="M8" s="28"/>
      <c r="N8" s="74"/>
      <c r="O8" s="75"/>
      <c r="P8" s="76"/>
      <c r="Q8" s="75"/>
      <c r="R8" s="76"/>
      <c r="S8" s="75"/>
      <c r="T8" s="76"/>
      <c r="U8" s="75"/>
      <c r="V8" s="76"/>
      <c r="W8" s="77"/>
      <c r="X8" s="29" t="s">
        <v>17</v>
      </c>
    </row>
    <row r="9" spans="1:24" x14ac:dyDescent="0.2">
      <c r="A9" s="42">
        <v>1932</v>
      </c>
      <c r="B9" s="48">
        <v>7610</v>
      </c>
      <c r="C9" s="23"/>
      <c r="D9" s="24"/>
      <c r="E9" s="25"/>
      <c r="F9" s="24"/>
      <c r="G9" s="26"/>
      <c r="H9" s="24"/>
      <c r="I9" s="26"/>
      <c r="J9" s="24"/>
      <c r="K9" s="26"/>
      <c r="L9" s="27"/>
      <c r="M9" s="28"/>
      <c r="N9" s="74"/>
      <c r="O9" s="75"/>
      <c r="P9" s="76"/>
      <c r="Q9" s="75"/>
      <c r="R9" s="76"/>
      <c r="S9" s="75"/>
      <c r="T9" s="76"/>
      <c r="U9" s="75"/>
      <c r="V9" s="76"/>
      <c r="W9" s="77"/>
      <c r="X9" s="29" t="s">
        <v>17</v>
      </c>
    </row>
    <row r="10" spans="1:24" x14ac:dyDescent="0.2">
      <c r="A10" s="42">
        <v>1933</v>
      </c>
      <c r="B10" s="48">
        <v>8013</v>
      </c>
      <c r="C10" s="23"/>
      <c r="D10" s="24"/>
      <c r="E10" s="25"/>
      <c r="F10" s="24"/>
      <c r="G10" s="26"/>
      <c r="H10" s="24"/>
      <c r="I10" s="26"/>
      <c r="J10" s="24"/>
      <c r="K10" s="26"/>
      <c r="L10" s="27"/>
      <c r="M10" s="28"/>
      <c r="N10" s="74"/>
      <c r="O10" s="75"/>
      <c r="P10" s="76"/>
      <c r="Q10" s="75"/>
      <c r="R10" s="76"/>
      <c r="S10" s="75"/>
      <c r="T10" s="76"/>
      <c r="U10" s="75"/>
      <c r="V10" s="76"/>
      <c r="W10" s="77"/>
      <c r="X10" s="29" t="s">
        <v>17</v>
      </c>
    </row>
    <row r="11" spans="1:24" x14ac:dyDescent="0.2">
      <c r="A11" s="42">
        <v>1934</v>
      </c>
      <c r="B11" s="48">
        <v>9352</v>
      </c>
      <c r="C11" s="23"/>
      <c r="D11" s="24"/>
      <c r="E11" s="25"/>
      <c r="F11" s="24"/>
      <c r="G11" s="26"/>
      <c r="H11" s="24"/>
      <c r="I11" s="26"/>
      <c r="J11" s="24"/>
      <c r="K11" s="26"/>
      <c r="L11" s="27"/>
      <c r="M11" s="28"/>
      <c r="N11" s="74"/>
      <c r="O11" s="75"/>
      <c r="P11" s="76"/>
      <c r="Q11" s="75"/>
      <c r="R11" s="76"/>
      <c r="S11" s="75"/>
      <c r="T11" s="76"/>
      <c r="U11" s="75"/>
      <c r="V11" s="76"/>
      <c r="W11" s="77"/>
      <c r="X11" s="29" t="s">
        <v>17</v>
      </c>
    </row>
    <row r="12" spans="1:24" x14ac:dyDescent="0.2">
      <c r="A12" s="42">
        <v>1935</v>
      </c>
      <c r="B12" s="48">
        <v>17538</v>
      </c>
      <c r="C12" s="23"/>
      <c r="D12" s="24"/>
      <c r="E12" s="25"/>
      <c r="F12" s="24"/>
      <c r="G12" s="26"/>
      <c r="H12" s="24"/>
      <c r="I12" s="26"/>
      <c r="J12" s="24"/>
      <c r="K12" s="26"/>
      <c r="L12" s="27"/>
      <c r="M12" s="28"/>
      <c r="N12" s="74"/>
      <c r="O12" s="75"/>
      <c r="P12" s="76"/>
      <c r="Q12" s="75"/>
      <c r="R12" s="76"/>
      <c r="S12" s="75"/>
      <c r="T12" s="76"/>
      <c r="U12" s="75"/>
      <c r="V12" s="76"/>
      <c r="W12" s="77"/>
      <c r="X12" s="29" t="s">
        <v>17</v>
      </c>
    </row>
    <row r="13" spans="1:24" x14ac:dyDescent="0.2">
      <c r="A13" s="42">
        <v>1936</v>
      </c>
      <c r="B13" s="48">
        <v>19021</v>
      </c>
      <c r="C13" s="23"/>
      <c r="D13" s="24"/>
      <c r="E13" s="25"/>
      <c r="F13" s="24"/>
      <c r="G13" s="26"/>
      <c r="H13" s="24"/>
      <c r="I13" s="26"/>
      <c r="J13" s="24"/>
      <c r="K13" s="26"/>
      <c r="L13" s="27"/>
      <c r="M13" s="28"/>
      <c r="N13" s="74"/>
      <c r="O13" s="75"/>
      <c r="P13" s="76"/>
      <c r="Q13" s="75"/>
      <c r="R13" s="76"/>
      <c r="S13" s="75"/>
      <c r="T13" s="76"/>
      <c r="U13" s="75"/>
      <c r="V13" s="76"/>
      <c r="W13" s="77"/>
      <c r="X13" s="29" t="s">
        <v>17</v>
      </c>
    </row>
    <row r="14" spans="1:24" x14ac:dyDescent="0.2">
      <c r="A14" s="42">
        <v>1937</v>
      </c>
      <c r="B14" s="48">
        <v>23765</v>
      </c>
      <c r="C14" s="23"/>
      <c r="D14" s="24"/>
      <c r="E14" s="25"/>
      <c r="F14" s="24"/>
      <c r="G14" s="26"/>
      <c r="H14" s="24"/>
      <c r="I14" s="26"/>
      <c r="J14" s="24"/>
      <c r="K14" s="26"/>
      <c r="L14" s="27"/>
      <c r="M14" s="28"/>
      <c r="N14" s="74"/>
      <c r="O14" s="75"/>
      <c r="P14" s="76"/>
      <c r="Q14" s="75"/>
      <c r="R14" s="76"/>
      <c r="S14" s="75"/>
      <c r="T14" s="76"/>
      <c r="U14" s="75"/>
      <c r="V14" s="76"/>
      <c r="W14" s="77"/>
      <c r="X14" s="29" t="s">
        <v>17</v>
      </c>
    </row>
    <row r="15" spans="1:24" x14ac:dyDescent="0.2">
      <c r="A15" s="42">
        <v>1938</v>
      </c>
      <c r="B15" s="48">
        <v>28015</v>
      </c>
      <c r="C15" s="23"/>
      <c r="D15" s="24"/>
      <c r="E15" s="25"/>
      <c r="F15" s="24"/>
      <c r="G15" s="26"/>
      <c r="H15" s="24"/>
      <c r="I15" s="26"/>
      <c r="J15" s="24"/>
      <c r="K15" s="26"/>
      <c r="L15" s="27"/>
      <c r="M15" s="28"/>
      <c r="N15" s="74"/>
      <c r="O15" s="75"/>
      <c r="P15" s="76"/>
      <c r="Q15" s="75"/>
      <c r="R15" s="76"/>
      <c r="S15" s="75"/>
      <c r="T15" s="76"/>
      <c r="U15" s="75"/>
      <c r="V15" s="76"/>
      <c r="W15" s="77"/>
      <c r="X15" s="29" t="s">
        <v>17</v>
      </c>
    </row>
    <row r="16" spans="1:24" x14ac:dyDescent="0.2">
      <c r="A16" s="42">
        <v>1939</v>
      </c>
      <c r="B16" s="48">
        <v>24214</v>
      </c>
      <c r="C16" s="23"/>
      <c r="D16" s="24"/>
      <c r="E16" s="25"/>
      <c r="F16" s="24"/>
      <c r="G16" s="26"/>
      <c r="H16" s="24"/>
      <c r="I16" s="26"/>
      <c r="J16" s="24"/>
      <c r="K16" s="26"/>
      <c r="L16" s="27"/>
      <c r="M16" s="28"/>
      <c r="N16" s="74"/>
      <c r="O16" s="75"/>
      <c r="P16" s="76"/>
      <c r="Q16" s="75"/>
      <c r="R16" s="76"/>
      <c r="S16" s="75"/>
      <c r="T16" s="76"/>
      <c r="U16" s="75"/>
      <c r="V16" s="76"/>
      <c r="W16" s="77"/>
      <c r="X16" s="29" t="s">
        <v>17</v>
      </c>
    </row>
    <row r="17" spans="1:24" x14ac:dyDescent="0.2">
      <c r="A17" s="42"/>
      <c r="B17" s="48"/>
      <c r="C17" s="23"/>
      <c r="D17" s="24"/>
      <c r="E17" s="25"/>
      <c r="F17" s="24"/>
      <c r="G17" s="26"/>
      <c r="H17" s="24"/>
      <c r="I17" s="26"/>
      <c r="J17" s="24"/>
      <c r="K17" s="26"/>
      <c r="L17" s="27"/>
      <c r="M17" s="28"/>
      <c r="N17" s="74"/>
      <c r="O17" s="75"/>
      <c r="P17" s="76"/>
      <c r="Q17" s="75"/>
      <c r="R17" s="76"/>
      <c r="S17" s="75"/>
      <c r="T17" s="76"/>
      <c r="U17" s="75"/>
      <c r="V17" s="76"/>
      <c r="W17" s="77"/>
      <c r="X17" s="29"/>
    </row>
    <row r="18" spans="1:24" x14ac:dyDescent="0.2">
      <c r="A18" s="42">
        <v>1940</v>
      </c>
      <c r="B18" s="48">
        <v>24765</v>
      </c>
      <c r="C18" s="23"/>
      <c r="D18" s="24"/>
      <c r="E18" s="25"/>
      <c r="F18" s="24"/>
      <c r="G18" s="26"/>
      <c r="H18" s="24"/>
      <c r="I18" s="26"/>
      <c r="J18" s="24"/>
      <c r="K18" s="26"/>
      <c r="L18" s="27"/>
      <c r="M18" s="28"/>
      <c r="N18" s="74"/>
      <c r="O18" s="75"/>
      <c r="P18" s="76"/>
      <c r="Q18" s="75"/>
      <c r="R18" s="76"/>
      <c r="S18" s="75"/>
      <c r="T18" s="76"/>
      <c r="U18" s="75"/>
      <c r="V18" s="76"/>
      <c r="W18" s="77"/>
      <c r="X18" s="29" t="s">
        <v>17</v>
      </c>
    </row>
    <row r="19" spans="1:24" x14ac:dyDescent="0.2">
      <c r="A19" s="42">
        <v>1941</v>
      </c>
      <c r="B19" s="48">
        <v>32186</v>
      </c>
      <c r="C19" s="23"/>
      <c r="D19" s="24"/>
      <c r="E19" s="25"/>
      <c r="F19" s="24"/>
      <c r="G19" s="26"/>
      <c r="H19" s="24"/>
      <c r="I19" s="26"/>
      <c r="J19" s="24"/>
      <c r="K19" s="26"/>
      <c r="L19" s="27"/>
      <c r="M19" s="28"/>
      <c r="N19" s="74"/>
      <c r="O19" s="75"/>
      <c r="P19" s="76"/>
      <c r="Q19" s="75"/>
      <c r="R19" s="76"/>
      <c r="S19" s="75"/>
      <c r="T19" s="76"/>
      <c r="U19" s="75"/>
      <c r="V19" s="76"/>
      <c r="W19" s="77"/>
      <c r="X19" s="29" t="s">
        <v>17</v>
      </c>
    </row>
    <row r="20" spans="1:24" x14ac:dyDescent="0.2">
      <c r="A20" s="42">
        <v>1942</v>
      </c>
      <c r="B20" s="48">
        <v>78102</v>
      </c>
      <c r="C20" s="23"/>
      <c r="D20" s="24"/>
      <c r="E20" s="25"/>
      <c r="F20" s="24"/>
      <c r="G20" s="26"/>
      <c r="H20" s="24"/>
      <c r="I20" s="26"/>
      <c r="J20" s="24"/>
      <c r="K20" s="26"/>
      <c r="L20" s="27"/>
      <c r="M20" s="28"/>
      <c r="N20" s="74"/>
      <c r="O20" s="75"/>
      <c r="P20" s="76"/>
      <c r="Q20" s="75"/>
      <c r="R20" s="76"/>
      <c r="S20" s="75"/>
      <c r="T20" s="76"/>
      <c r="U20" s="75"/>
      <c r="V20" s="76"/>
      <c r="W20" s="77"/>
      <c r="X20" s="29" t="s">
        <v>18</v>
      </c>
    </row>
    <row r="21" spans="1:24" x14ac:dyDescent="0.2">
      <c r="A21" s="42">
        <v>1943</v>
      </c>
      <c r="B21" s="48">
        <v>990772</v>
      </c>
      <c r="C21" s="23"/>
      <c r="D21" s="24"/>
      <c r="E21" s="25"/>
      <c r="F21" s="24"/>
      <c r="G21" s="26"/>
      <c r="H21" s="24"/>
      <c r="I21" s="26"/>
      <c r="J21" s="24"/>
      <c r="K21" s="26"/>
      <c r="L21" s="27"/>
      <c r="M21" s="28"/>
      <c r="N21" s="74"/>
      <c r="O21" s="75"/>
      <c r="P21" s="76"/>
      <c r="Q21" s="75"/>
      <c r="R21" s="76"/>
      <c r="S21" s="75"/>
      <c r="T21" s="76"/>
      <c r="U21" s="75"/>
      <c r="V21" s="76"/>
      <c r="W21" s="77"/>
      <c r="X21" s="29" t="s">
        <v>18</v>
      </c>
    </row>
    <row r="22" spans="1:24" x14ac:dyDescent="0.2">
      <c r="A22" s="42">
        <v>1944</v>
      </c>
      <c r="B22" s="48">
        <f>C22+E22+G22+I22+K22</f>
        <v>1007449</v>
      </c>
      <c r="C22" s="23"/>
      <c r="D22" s="24"/>
      <c r="E22" s="36">
        <v>283490</v>
      </c>
      <c r="F22" s="24">
        <f>IF(B22=0,0,(E22/$B22))</f>
        <v>0.28139389686227295</v>
      </c>
      <c r="G22" s="36">
        <v>390281</v>
      </c>
      <c r="H22" s="24">
        <f t="shared" ref="H22:H70" si="0">IF(F22=0,0,(G22/$B22))</f>
        <v>0.38739529246641763</v>
      </c>
      <c r="I22" s="36">
        <v>212098</v>
      </c>
      <c r="J22" s="24">
        <f>IF(H22=0,0,(I22/$B22))</f>
        <v>0.21052976378953178</v>
      </c>
      <c r="K22" s="36">
        <v>121580</v>
      </c>
      <c r="L22" s="27">
        <f>IF(J22=0,0,(K22/$B22))</f>
        <v>0.12068104688177764</v>
      </c>
      <c r="M22" s="40">
        <v>1.0653999999999999</v>
      </c>
      <c r="N22" s="74"/>
      <c r="O22" s="75"/>
      <c r="P22" s="76"/>
      <c r="Q22" s="75"/>
      <c r="R22" s="76"/>
      <c r="S22" s="75"/>
      <c r="T22" s="76"/>
      <c r="U22" s="75"/>
      <c r="V22" s="76"/>
      <c r="W22" s="77"/>
      <c r="X22" s="29" t="s">
        <v>18</v>
      </c>
    </row>
    <row r="23" spans="1:24" x14ac:dyDescent="0.2">
      <c r="A23" s="42">
        <v>1945</v>
      </c>
      <c r="B23" s="48">
        <f>C23+E23+G23+I23+K23</f>
        <v>1006547</v>
      </c>
      <c r="C23" s="23"/>
      <c r="D23" s="24"/>
      <c r="E23" s="36">
        <v>389581</v>
      </c>
      <c r="F23" s="24">
        <f>IF(B23=0,0,(E23/$B23))</f>
        <v>0.38704700326959396</v>
      </c>
      <c r="G23" s="36">
        <v>352340</v>
      </c>
      <c r="H23" s="24">
        <f t="shared" si="0"/>
        <v>0.35004823421062303</v>
      </c>
      <c r="I23" s="36">
        <v>165503</v>
      </c>
      <c r="J23" s="24">
        <f>IF(H23=0,0,(I23/$B23))</f>
        <v>0.16442649970642206</v>
      </c>
      <c r="K23" s="36">
        <v>99123</v>
      </c>
      <c r="L23" s="27">
        <f>IF(J23=0,0,(K23/$B23))</f>
        <v>9.8478262813360931E-2</v>
      </c>
      <c r="M23" s="40">
        <v>0.99399999999999999</v>
      </c>
      <c r="N23" s="74"/>
      <c r="O23" s="75"/>
      <c r="P23" s="76"/>
      <c r="Q23" s="75"/>
      <c r="R23" s="76"/>
      <c r="S23" s="75"/>
      <c r="T23" s="76"/>
      <c r="U23" s="75"/>
      <c r="V23" s="76"/>
      <c r="W23" s="77"/>
      <c r="X23" s="29" t="s">
        <v>18</v>
      </c>
    </row>
    <row r="24" spans="1:24" x14ac:dyDescent="0.2">
      <c r="A24" s="42">
        <v>1946</v>
      </c>
      <c r="B24" s="48">
        <f>C24+E24+G24+I24+K24</f>
        <v>823021</v>
      </c>
      <c r="C24" s="23"/>
      <c r="D24" s="24"/>
      <c r="E24" s="36">
        <v>337745</v>
      </c>
      <c r="F24" s="24">
        <f>IF(B24=0,0,(E24/$B24))</f>
        <v>0.41037227482652328</v>
      </c>
      <c r="G24" s="36">
        <v>288554</v>
      </c>
      <c r="H24" s="24">
        <f t="shared" si="0"/>
        <v>0.35060344754265077</v>
      </c>
      <c r="I24" s="36">
        <v>124302</v>
      </c>
      <c r="J24" s="24">
        <f>IF(H24=0,0,(I24/$B24))</f>
        <v>0.15103138316033249</v>
      </c>
      <c r="K24" s="36">
        <v>72420</v>
      </c>
      <c r="L24" s="27">
        <f>IF(J24=0,0,(K24/$B24))</f>
        <v>8.7992894470493466E-2</v>
      </c>
      <c r="M24" s="40"/>
      <c r="N24" s="74"/>
      <c r="O24" s="75"/>
      <c r="P24" s="76"/>
      <c r="Q24" s="75"/>
      <c r="R24" s="76"/>
      <c r="S24" s="75"/>
      <c r="T24" s="76"/>
      <c r="U24" s="75"/>
      <c r="V24" s="76"/>
      <c r="W24" s="77"/>
      <c r="X24" s="29" t="s">
        <v>18</v>
      </c>
    </row>
    <row r="25" spans="1:24" x14ac:dyDescent="0.2">
      <c r="A25" s="42">
        <v>1947</v>
      </c>
      <c r="B25" s="48">
        <f>C25+E25+G25+I25+K25</f>
        <v>208870</v>
      </c>
      <c r="C25" s="37">
        <v>66</v>
      </c>
      <c r="D25" s="50">
        <f>IF(B25=0,0,(C25/$B25))</f>
        <v>3.1598602001244795E-4</v>
      </c>
      <c r="E25" s="36">
        <v>79779</v>
      </c>
      <c r="F25" s="24">
        <f t="shared" ref="F25:F91" si="1">IF(D25=0,0,(E25/$B25))</f>
        <v>0.38195528319050126</v>
      </c>
      <c r="G25" s="36">
        <v>96614</v>
      </c>
      <c r="H25" s="24">
        <f t="shared" si="0"/>
        <v>0.46255565662852494</v>
      </c>
      <c r="I25" s="36">
        <v>27011</v>
      </c>
      <c r="J25" s="24">
        <f>IF(H25=0,0,(I25/$B25))</f>
        <v>0.12931967252357926</v>
      </c>
      <c r="K25" s="36">
        <v>5400</v>
      </c>
      <c r="L25" s="27">
        <f>IF(J25=0,0,(K25/$B25))</f>
        <v>2.5853401637382104E-2</v>
      </c>
      <c r="M25" s="40">
        <v>0.26800000000000002</v>
      </c>
      <c r="N25" s="74"/>
      <c r="O25" s="75"/>
      <c r="P25" s="76"/>
      <c r="Q25" s="75"/>
      <c r="R25" s="76"/>
      <c r="S25" s="75"/>
      <c r="T25" s="76"/>
      <c r="U25" s="75"/>
      <c r="V25" s="76"/>
      <c r="W25" s="77"/>
      <c r="X25" s="29" t="s">
        <v>17</v>
      </c>
    </row>
    <row r="26" spans="1:24" x14ac:dyDescent="0.2">
      <c r="A26" s="42">
        <v>1948</v>
      </c>
      <c r="B26" s="48">
        <f>C26+E26+G26+I26+K26</f>
        <v>78610</v>
      </c>
      <c r="C26" s="37">
        <v>13</v>
      </c>
      <c r="D26" s="50">
        <f>IF(B26=0,0,(C26/$B26))</f>
        <v>1.6537336216766315E-4</v>
      </c>
      <c r="E26" s="36">
        <v>32471</v>
      </c>
      <c r="F26" s="24">
        <f t="shared" si="1"/>
        <v>0.41306449561124536</v>
      </c>
      <c r="G26" s="36">
        <v>39159</v>
      </c>
      <c r="H26" s="24">
        <f t="shared" si="0"/>
        <v>0.49814272993257858</v>
      </c>
      <c r="I26" s="36">
        <v>6471</v>
      </c>
      <c r="J26" s="24">
        <f>IF(H26=0,0,(I26/$B26))</f>
        <v>8.2317771275919091E-2</v>
      </c>
      <c r="K26" s="36">
        <v>496</v>
      </c>
      <c r="L26" s="27">
        <f>IF(J26=0,0,(K26/$B26))</f>
        <v>6.3096298180893018E-3</v>
      </c>
      <c r="M26" s="40">
        <v>0.20100000000000001</v>
      </c>
      <c r="N26" s="74"/>
      <c r="O26" s="75"/>
      <c r="P26" s="76"/>
      <c r="Q26" s="75"/>
      <c r="R26" s="76"/>
      <c r="S26" s="75"/>
      <c r="T26" s="76"/>
      <c r="U26" s="75"/>
      <c r="V26" s="76"/>
      <c r="W26" s="77"/>
      <c r="X26" s="29" t="s">
        <v>19</v>
      </c>
    </row>
    <row r="27" spans="1:24" x14ac:dyDescent="0.2">
      <c r="A27" s="42">
        <v>1949</v>
      </c>
      <c r="B27" s="48">
        <v>107633</v>
      </c>
      <c r="C27" s="37"/>
      <c r="D27" s="24"/>
      <c r="E27" s="25"/>
      <c r="F27" s="24"/>
      <c r="G27" s="39"/>
      <c r="H27" s="24"/>
      <c r="I27" s="39"/>
      <c r="J27" s="24"/>
      <c r="K27" s="39"/>
      <c r="L27" s="27"/>
      <c r="M27" s="40">
        <v>0.183</v>
      </c>
      <c r="N27" s="74"/>
      <c r="O27" s="75"/>
      <c r="P27" s="76"/>
      <c r="Q27" s="75"/>
      <c r="R27" s="76"/>
      <c r="S27" s="75"/>
      <c r="T27" s="76"/>
      <c r="U27" s="75"/>
      <c r="V27" s="76"/>
      <c r="W27" s="77"/>
      <c r="X27" s="29" t="s">
        <v>17</v>
      </c>
    </row>
    <row r="28" spans="1:24" x14ac:dyDescent="0.2">
      <c r="A28" s="42"/>
      <c r="B28" s="48"/>
      <c r="C28" s="37"/>
      <c r="D28" s="24"/>
      <c r="E28" s="25"/>
      <c r="F28" s="24"/>
      <c r="G28" s="39"/>
      <c r="H28" s="24"/>
      <c r="I28" s="39"/>
      <c r="J28" s="24"/>
      <c r="K28" s="39"/>
      <c r="L28" s="27"/>
      <c r="M28" s="40"/>
      <c r="N28" s="74"/>
      <c r="O28" s="75"/>
      <c r="P28" s="76"/>
      <c r="Q28" s="75"/>
      <c r="R28" s="76"/>
      <c r="S28" s="75"/>
      <c r="T28" s="76"/>
      <c r="U28" s="75"/>
      <c r="V28" s="76"/>
      <c r="W28" s="77"/>
      <c r="X28" s="29"/>
    </row>
    <row r="29" spans="1:24" x14ac:dyDescent="0.2">
      <c r="A29" s="42">
        <v>1950</v>
      </c>
      <c r="B29" s="48">
        <v>110441</v>
      </c>
      <c r="C29" s="37"/>
      <c r="D29" s="24"/>
      <c r="E29" s="25"/>
      <c r="F29" s="24"/>
      <c r="G29" s="39"/>
      <c r="H29" s="24"/>
      <c r="I29" s="39"/>
      <c r="J29" s="24"/>
      <c r="K29" s="39"/>
      <c r="L29" s="27"/>
      <c r="M29" s="40">
        <v>0.19</v>
      </c>
      <c r="N29" s="74"/>
      <c r="O29" s="75"/>
      <c r="P29" s="76"/>
      <c r="Q29" s="75"/>
      <c r="R29" s="76"/>
      <c r="S29" s="75"/>
      <c r="T29" s="76"/>
      <c r="U29" s="75"/>
      <c r="V29" s="76"/>
      <c r="W29" s="77"/>
      <c r="X29" s="29" t="s">
        <v>17</v>
      </c>
    </row>
    <row r="30" spans="1:24" x14ac:dyDescent="0.2">
      <c r="A30" s="42">
        <v>1951</v>
      </c>
      <c r="B30" s="48">
        <v>365355</v>
      </c>
      <c r="C30" s="37"/>
      <c r="D30" s="24"/>
      <c r="E30" s="25"/>
      <c r="F30" s="24"/>
      <c r="G30" s="39"/>
      <c r="H30" s="24"/>
      <c r="I30" s="39"/>
      <c r="J30" s="24"/>
      <c r="K30" s="39"/>
      <c r="L30" s="27"/>
      <c r="M30" s="40">
        <v>0.71899999999999997</v>
      </c>
      <c r="N30" s="74"/>
      <c r="O30" s="75"/>
      <c r="P30" s="76"/>
      <c r="Q30" s="75"/>
      <c r="R30" s="76"/>
      <c r="S30" s="75"/>
      <c r="T30" s="76"/>
      <c r="U30" s="75"/>
      <c r="V30" s="76"/>
      <c r="W30" s="77"/>
      <c r="X30" s="29" t="s">
        <v>17</v>
      </c>
    </row>
    <row r="31" spans="1:24" x14ac:dyDescent="0.2">
      <c r="A31" s="42">
        <v>1952</v>
      </c>
      <c r="B31" s="48">
        <v>567362</v>
      </c>
      <c r="C31" s="37"/>
      <c r="D31" s="24"/>
      <c r="E31" s="25"/>
      <c r="F31" s="24"/>
      <c r="G31" s="39"/>
      <c r="H31" s="24"/>
      <c r="I31" s="39"/>
      <c r="J31" s="24"/>
      <c r="K31" s="39"/>
      <c r="L31" s="27"/>
      <c r="M31" s="40">
        <v>0.89300000000000002</v>
      </c>
      <c r="N31" s="74"/>
      <c r="O31" s="75"/>
      <c r="P31" s="76"/>
      <c r="Q31" s="75"/>
      <c r="R31" s="76"/>
      <c r="S31" s="75"/>
      <c r="T31" s="76"/>
      <c r="U31" s="75"/>
      <c r="V31" s="76"/>
      <c r="W31" s="77"/>
      <c r="X31" s="29" t="s">
        <v>17</v>
      </c>
    </row>
    <row r="32" spans="1:24" x14ac:dyDescent="0.2">
      <c r="A32" s="42">
        <v>1953</v>
      </c>
      <c r="B32" s="48">
        <v>245133</v>
      </c>
      <c r="C32" s="37"/>
      <c r="D32" s="24"/>
      <c r="E32" s="25"/>
      <c r="F32" s="24"/>
      <c r="G32" s="39"/>
      <c r="H32" s="24"/>
      <c r="I32" s="39"/>
      <c r="J32" s="24"/>
      <c r="K32" s="39"/>
      <c r="L32" s="27"/>
      <c r="M32" s="40">
        <v>0.34499999999999997</v>
      </c>
      <c r="N32" s="74"/>
      <c r="O32" s="75"/>
      <c r="P32" s="76"/>
      <c r="Q32" s="75"/>
      <c r="R32" s="76"/>
      <c r="S32" s="75"/>
      <c r="T32" s="76"/>
      <c r="U32" s="75"/>
      <c r="V32" s="76"/>
      <c r="W32" s="77"/>
      <c r="X32" s="29" t="s">
        <v>17</v>
      </c>
    </row>
    <row r="33" spans="1:24" x14ac:dyDescent="0.2">
      <c r="A33" s="42">
        <v>1954</v>
      </c>
      <c r="B33" s="48">
        <v>250129</v>
      </c>
      <c r="C33" s="37"/>
      <c r="D33" s="24"/>
      <c r="E33" s="25"/>
      <c r="F33" s="24"/>
      <c r="G33" s="39"/>
      <c r="H33" s="24"/>
      <c r="I33" s="39"/>
      <c r="J33" s="24"/>
      <c r="K33" s="39"/>
      <c r="L33" s="27"/>
      <c r="M33" s="40">
        <v>0.34</v>
      </c>
      <c r="N33" s="74"/>
      <c r="O33" s="75"/>
      <c r="P33" s="76"/>
      <c r="Q33" s="75"/>
      <c r="R33" s="76"/>
      <c r="S33" s="75"/>
      <c r="T33" s="76"/>
      <c r="U33" s="75"/>
      <c r="V33" s="76"/>
      <c r="W33" s="77"/>
      <c r="X33" s="29" t="s">
        <v>17</v>
      </c>
    </row>
    <row r="34" spans="1:24" x14ac:dyDescent="0.2">
      <c r="A34" s="42">
        <v>1955</v>
      </c>
      <c r="B34" s="48">
        <v>242683</v>
      </c>
      <c r="C34" s="37"/>
      <c r="D34" s="24"/>
      <c r="E34" s="25"/>
      <c r="F34" s="24"/>
      <c r="G34" s="39"/>
      <c r="H34" s="24"/>
      <c r="I34" s="39"/>
      <c r="J34" s="24"/>
      <c r="K34" s="39"/>
      <c r="L34" s="27"/>
      <c r="M34" s="40">
        <v>0.32600000000000001</v>
      </c>
      <c r="N34" s="74"/>
      <c r="O34" s="75"/>
      <c r="P34" s="76"/>
      <c r="Q34" s="75"/>
      <c r="R34" s="76"/>
      <c r="S34" s="75"/>
      <c r="T34" s="76"/>
      <c r="U34" s="75"/>
      <c r="V34" s="76"/>
      <c r="W34" s="77"/>
      <c r="X34" s="29" t="s">
        <v>17</v>
      </c>
    </row>
    <row r="35" spans="1:24" x14ac:dyDescent="0.2">
      <c r="A35" s="42">
        <v>1956</v>
      </c>
      <c r="B35" s="48">
        <v>233337</v>
      </c>
      <c r="C35" s="37"/>
      <c r="D35" s="24"/>
      <c r="E35" s="25"/>
      <c r="F35" s="24"/>
      <c r="G35" s="39"/>
      <c r="H35" s="24"/>
      <c r="I35" s="39"/>
      <c r="J35" s="24"/>
      <c r="K35" s="39"/>
      <c r="L35" s="27"/>
      <c r="M35" s="40">
        <v>0.32100000000000001</v>
      </c>
      <c r="N35" s="74"/>
      <c r="O35" s="75"/>
      <c r="P35" s="76"/>
      <c r="Q35" s="75"/>
      <c r="R35" s="76"/>
      <c r="S35" s="75"/>
      <c r="T35" s="76"/>
      <c r="U35" s="75"/>
      <c r="V35" s="76"/>
      <c r="W35" s="77"/>
      <c r="X35" s="29" t="s">
        <v>17</v>
      </c>
    </row>
    <row r="36" spans="1:24" x14ac:dyDescent="0.2">
      <c r="A36" s="42">
        <v>1957</v>
      </c>
      <c r="B36" s="48">
        <v>258804</v>
      </c>
      <c r="C36" s="37"/>
      <c r="D36" s="24"/>
      <c r="E36" s="25"/>
      <c r="F36" s="24"/>
      <c r="G36" s="39"/>
      <c r="H36" s="24"/>
      <c r="I36" s="39"/>
      <c r="J36" s="24"/>
      <c r="K36" s="39"/>
      <c r="L36" s="27"/>
      <c r="M36" s="40">
        <v>0.373</v>
      </c>
      <c r="N36" s="74"/>
      <c r="O36" s="75"/>
      <c r="P36" s="76"/>
      <c r="Q36" s="75"/>
      <c r="R36" s="76"/>
      <c r="S36" s="75"/>
      <c r="T36" s="76"/>
      <c r="U36" s="75"/>
      <c r="V36" s="76"/>
      <c r="W36" s="77"/>
      <c r="X36" s="29" t="s">
        <v>17</v>
      </c>
    </row>
    <row r="37" spans="1:24" x14ac:dyDescent="0.2">
      <c r="A37" s="42">
        <v>1958</v>
      </c>
      <c r="B37" s="48">
        <v>242099</v>
      </c>
      <c r="C37" s="37"/>
      <c r="D37" s="24"/>
      <c r="E37" s="25"/>
      <c r="F37" s="24"/>
      <c r="G37" s="39"/>
      <c r="H37" s="24"/>
      <c r="I37" s="39"/>
      <c r="J37" s="24"/>
      <c r="K37" s="39"/>
      <c r="L37" s="27"/>
      <c r="M37" s="40">
        <v>0.35899999999999999</v>
      </c>
      <c r="N37" s="74"/>
      <c r="O37" s="75"/>
      <c r="P37" s="76"/>
      <c r="Q37" s="75"/>
      <c r="R37" s="76"/>
      <c r="S37" s="75"/>
      <c r="T37" s="76"/>
      <c r="U37" s="75"/>
      <c r="V37" s="76"/>
      <c r="W37" s="77"/>
      <c r="X37" s="29" t="s">
        <v>19</v>
      </c>
    </row>
    <row r="38" spans="1:24" x14ac:dyDescent="0.2">
      <c r="A38" s="42">
        <v>1959</v>
      </c>
      <c r="B38" s="48">
        <f t="shared" ref="B38:B86" si="2">C38+E38+G38+I38+K38</f>
        <v>256503</v>
      </c>
      <c r="C38" s="38">
        <v>3066</v>
      </c>
      <c r="D38" s="24">
        <f>IF(B38=0,0,(C38/$B38))</f>
        <v>1.1953076572203835E-2</v>
      </c>
      <c r="E38" s="36">
        <v>225547</v>
      </c>
      <c r="F38" s="24">
        <f t="shared" si="1"/>
        <v>0.87931525167346969</v>
      </c>
      <c r="G38" s="36">
        <v>27890</v>
      </c>
      <c r="H38" s="24">
        <f t="shared" si="0"/>
        <v>0.10873167175432646</v>
      </c>
      <c r="I38" s="36"/>
      <c r="J38" s="24"/>
      <c r="K38" s="39"/>
      <c r="L38" s="27"/>
      <c r="M38" s="40">
        <v>0.35599999999999998</v>
      </c>
      <c r="N38" s="74"/>
      <c r="O38" s="75"/>
      <c r="P38" s="76"/>
      <c r="Q38" s="75"/>
      <c r="R38" s="76"/>
      <c r="S38" s="75"/>
      <c r="T38" s="76"/>
      <c r="U38" s="75"/>
      <c r="V38" s="76"/>
      <c r="W38" s="77"/>
      <c r="X38" s="29" t="s">
        <v>17</v>
      </c>
    </row>
    <row r="39" spans="1:24" x14ac:dyDescent="0.2">
      <c r="A39" s="42"/>
      <c r="B39" s="48"/>
      <c r="C39" s="38"/>
      <c r="D39" s="24"/>
      <c r="E39" s="36"/>
      <c r="F39" s="24"/>
      <c r="G39" s="36"/>
      <c r="H39" s="24"/>
      <c r="I39" s="36"/>
      <c r="J39" s="24"/>
      <c r="K39" s="39"/>
      <c r="L39" s="27"/>
      <c r="M39" s="40"/>
      <c r="N39" s="74"/>
      <c r="O39" s="75"/>
      <c r="P39" s="76"/>
      <c r="Q39" s="75"/>
      <c r="R39" s="76"/>
      <c r="S39" s="75"/>
      <c r="T39" s="76"/>
      <c r="U39" s="75"/>
      <c r="V39" s="76"/>
      <c r="W39" s="77"/>
      <c r="X39" s="29"/>
    </row>
    <row r="40" spans="1:24" x14ac:dyDescent="0.2">
      <c r="A40" s="42">
        <v>1960</v>
      </c>
      <c r="B40" s="48">
        <f t="shared" si="2"/>
        <v>282111</v>
      </c>
      <c r="C40" s="38">
        <v>41311</v>
      </c>
      <c r="D40" s="24">
        <f t="shared" ref="D40:D49" si="3">IF(B40=0,0,(C40/$B40))</f>
        <v>0.146435268387266</v>
      </c>
      <c r="E40" s="36">
        <v>229805</v>
      </c>
      <c r="F40" s="24">
        <f t="shared" si="1"/>
        <v>0.81459071074860601</v>
      </c>
      <c r="G40" s="36">
        <v>10720</v>
      </c>
      <c r="H40" s="24">
        <f t="shared" si="0"/>
        <v>3.799922725452038E-2</v>
      </c>
      <c r="I40" s="36">
        <v>228</v>
      </c>
      <c r="J40" s="50">
        <f t="shared" ref="J40:J49" si="4">IF(H40=0,0,(I40/$B40))</f>
        <v>8.0819251996554545E-4</v>
      </c>
      <c r="K40" s="39">
        <v>47</v>
      </c>
      <c r="L40" s="51">
        <f t="shared" ref="L40:L45" si="5">IF(J40=0,0,(K40/$B40))</f>
        <v>1.6660108964202034E-4</v>
      </c>
      <c r="M40" s="40">
        <v>0.374</v>
      </c>
      <c r="N40" s="74"/>
      <c r="O40" s="75"/>
      <c r="P40" s="76"/>
      <c r="Q40" s="75"/>
      <c r="R40" s="76"/>
      <c r="S40" s="75"/>
      <c r="T40" s="76"/>
      <c r="U40" s="75"/>
      <c r="V40" s="76"/>
      <c r="W40" s="77"/>
      <c r="X40" s="29" t="s">
        <v>17</v>
      </c>
    </row>
    <row r="41" spans="1:24" x14ac:dyDescent="0.2">
      <c r="A41" s="42">
        <v>1961</v>
      </c>
      <c r="B41" s="48">
        <f t="shared" si="2"/>
        <v>358442</v>
      </c>
      <c r="C41" s="38">
        <v>45872</v>
      </c>
      <c r="D41" s="24">
        <f t="shared" si="3"/>
        <v>0.12797607423237231</v>
      </c>
      <c r="E41" s="36">
        <v>292102</v>
      </c>
      <c r="F41" s="24">
        <f t="shared" si="1"/>
        <v>0.81492124248832443</v>
      </c>
      <c r="G41" s="36">
        <v>11622</v>
      </c>
      <c r="H41" s="24">
        <f t="shared" si="0"/>
        <v>3.2423655709989341E-2</v>
      </c>
      <c r="I41" s="36">
        <v>8775</v>
      </c>
      <c r="J41" s="50">
        <f t="shared" si="4"/>
        <v>2.4480948103179873E-2</v>
      </c>
      <c r="K41" s="39">
        <v>71</v>
      </c>
      <c r="L41" s="51">
        <f t="shared" si="5"/>
        <v>1.9807946613399098E-4</v>
      </c>
      <c r="M41" s="40">
        <v>0.438</v>
      </c>
      <c r="N41" s="74"/>
      <c r="O41" s="75"/>
      <c r="P41" s="76"/>
      <c r="Q41" s="75"/>
      <c r="R41" s="76"/>
      <c r="S41" s="75"/>
      <c r="T41" s="76"/>
      <c r="U41" s="75"/>
      <c r="V41" s="76"/>
      <c r="W41" s="77"/>
      <c r="X41" s="29" t="s">
        <v>17</v>
      </c>
    </row>
    <row r="42" spans="1:24" x14ac:dyDescent="0.2">
      <c r="A42" s="42">
        <v>1962</v>
      </c>
      <c r="B42" s="48">
        <f t="shared" si="2"/>
        <v>363004</v>
      </c>
      <c r="C42" s="38">
        <v>44377</v>
      </c>
      <c r="D42" s="24">
        <f t="shared" si="3"/>
        <v>0.12224934160505119</v>
      </c>
      <c r="E42" s="36">
        <v>295278</v>
      </c>
      <c r="F42" s="24">
        <f t="shared" si="1"/>
        <v>0.81342905312338154</v>
      </c>
      <c r="G42" s="36">
        <v>9861</v>
      </c>
      <c r="H42" s="24">
        <f t="shared" si="0"/>
        <v>2.7164989917466475E-2</v>
      </c>
      <c r="I42" s="36">
        <v>13424</v>
      </c>
      <c r="J42" s="50">
        <f t="shared" si="4"/>
        <v>3.6980308756928301E-2</v>
      </c>
      <c r="K42" s="39">
        <v>64</v>
      </c>
      <c r="L42" s="51">
        <f t="shared" si="5"/>
        <v>1.7630659717248295E-4</v>
      </c>
      <c r="M42" s="40">
        <v>0.45700000000000002</v>
      </c>
      <c r="N42" s="74"/>
      <c r="O42" s="75"/>
      <c r="P42" s="76"/>
      <c r="Q42" s="75"/>
      <c r="R42" s="76"/>
      <c r="S42" s="75"/>
      <c r="T42" s="76"/>
      <c r="U42" s="75"/>
      <c r="V42" s="76"/>
      <c r="W42" s="77"/>
      <c r="X42" s="29" t="s">
        <v>17</v>
      </c>
    </row>
    <row r="43" spans="1:24" x14ac:dyDescent="0.2">
      <c r="A43" s="42">
        <v>1963</v>
      </c>
      <c r="B43" s="48">
        <f t="shared" si="2"/>
        <v>371515</v>
      </c>
      <c r="C43" s="38">
        <v>48796</v>
      </c>
      <c r="D43" s="24">
        <f t="shared" si="3"/>
        <v>0.13134328358208955</v>
      </c>
      <c r="E43" s="36">
        <v>303153</v>
      </c>
      <c r="F43" s="24">
        <f t="shared" si="1"/>
        <v>0.81599127895239765</v>
      </c>
      <c r="G43" s="36">
        <v>8697</v>
      </c>
      <c r="H43" s="24">
        <f t="shared" si="0"/>
        <v>2.3409552777142243E-2</v>
      </c>
      <c r="I43" s="36">
        <v>10850</v>
      </c>
      <c r="J43" s="50">
        <f t="shared" si="4"/>
        <v>2.9204742742554135E-2</v>
      </c>
      <c r="K43" s="39">
        <v>19</v>
      </c>
      <c r="L43" s="51">
        <f t="shared" si="5"/>
        <v>5.1141945816454247E-5</v>
      </c>
      <c r="M43" s="40">
        <v>0.49099999999999999</v>
      </c>
      <c r="N43" s="74"/>
      <c r="O43" s="75"/>
      <c r="P43" s="76"/>
      <c r="Q43" s="75"/>
      <c r="R43" s="76"/>
      <c r="S43" s="75"/>
      <c r="T43" s="76"/>
      <c r="U43" s="75"/>
      <c r="V43" s="76"/>
      <c r="W43" s="77"/>
      <c r="X43" s="29" t="s">
        <v>17</v>
      </c>
    </row>
    <row r="44" spans="1:24" x14ac:dyDescent="0.2">
      <c r="A44" s="42">
        <v>1964</v>
      </c>
      <c r="B44" s="48">
        <f t="shared" si="2"/>
        <v>363788</v>
      </c>
      <c r="C44" s="38">
        <v>55342</v>
      </c>
      <c r="D44" s="24">
        <f t="shared" si="3"/>
        <v>0.15212706301472287</v>
      </c>
      <c r="E44" s="36">
        <v>301579</v>
      </c>
      <c r="F44" s="24">
        <f t="shared" si="1"/>
        <v>0.82899655843513254</v>
      </c>
      <c r="G44" s="36">
        <v>4773</v>
      </c>
      <c r="H44" s="24">
        <f t="shared" si="0"/>
        <v>1.3120278843722168E-2</v>
      </c>
      <c r="I44" s="36">
        <v>2073</v>
      </c>
      <c r="J44" s="50">
        <f t="shared" si="4"/>
        <v>5.6983737781345183E-3</v>
      </c>
      <c r="K44" s="39">
        <v>21</v>
      </c>
      <c r="L44" s="51">
        <f t="shared" si="5"/>
        <v>5.7725928287903943E-5</v>
      </c>
      <c r="M44" s="40">
        <v>0.51700000000000002</v>
      </c>
      <c r="N44" s="74"/>
      <c r="O44" s="75"/>
      <c r="P44" s="76"/>
      <c r="Q44" s="75"/>
      <c r="R44" s="76"/>
      <c r="S44" s="75"/>
      <c r="T44" s="76"/>
      <c r="U44" s="75"/>
      <c r="V44" s="76"/>
      <c r="W44" s="77"/>
      <c r="X44" s="29" t="s">
        <v>17</v>
      </c>
    </row>
    <row r="45" spans="1:24" x14ac:dyDescent="0.2">
      <c r="A45" s="42">
        <v>1965</v>
      </c>
      <c r="B45" s="48">
        <f t="shared" si="2"/>
        <v>351199</v>
      </c>
      <c r="C45" s="38">
        <v>59689</v>
      </c>
      <c r="D45" s="24">
        <f t="shared" si="3"/>
        <v>0.16995777322828368</v>
      </c>
      <c r="E45" s="36">
        <v>288393</v>
      </c>
      <c r="F45" s="24">
        <f t="shared" si="1"/>
        <v>0.82116691676229148</v>
      </c>
      <c r="G45" s="36">
        <v>3014</v>
      </c>
      <c r="H45" s="24">
        <f t="shared" si="0"/>
        <v>8.5820289921098858E-3</v>
      </c>
      <c r="I45" s="36">
        <v>91</v>
      </c>
      <c r="J45" s="50">
        <f t="shared" si="4"/>
        <v>2.5911235510351683E-4</v>
      </c>
      <c r="K45" s="39">
        <v>12</v>
      </c>
      <c r="L45" s="51">
        <f t="shared" si="5"/>
        <v>3.4168662211452769E-5</v>
      </c>
      <c r="M45" s="40">
        <v>0.55000000000000004</v>
      </c>
      <c r="N45" s="74"/>
      <c r="O45" s="75"/>
      <c r="P45" s="76"/>
      <c r="Q45" s="75"/>
      <c r="R45" s="76"/>
      <c r="S45" s="75"/>
      <c r="T45" s="76"/>
      <c r="U45" s="75"/>
      <c r="V45" s="76"/>
      <c r="W45" s="77"/>
      <c r="X45" s="29" t="s">
        <v>20</v>
      </c>
    </row>
    <row r="46" spans="1:24" x14ac:dyDescent="0.2">
      <c r="A46" s="42">
        <v>1966</v>
      </c>
      <c r="B46" s="48">
        <f t="shared" si="2"/>
        <v>385577</v>
      </c>
      <c r="C46" s="38">
        <v>58634</v>
      </c>
      <c r="D46" s="24">
        <f t="shared" si="3"/>
        <v>0.15206819908863858</v>
      </c>
      <c r="E46" s="36">
        <v>322556</v>
      </c>
      <c r="F46" s="24">
        <f t="shared" si="1"/>
        <v>0.83655404757026486</v>
      </c>
      <c r="G46" s="36">
        <v>3040</v>
      </c>
      <c r="H46" s="24">
        <f t="shared" si="0"/>
        <v>7.8842877038827527E-3</v>
      </c>
      <c r="I46" s="36">
        <v>1347</v>
      </c>
      <c r="J46" s="50">
        <f t="shared" si="4"/>
        <v>3.493465637213838E-3</v>
      </c>
      <c r="K46" s="39"/>
      <c r="L46" s="27"/>
      <c r="M46" s="40">
        <v>0.60299999999999998</v>
      </c>
      <c r="N46" s="74"/>
      <c r="O46" s="75"/>
      <c r="P46" s="76"/>
      <c r="Q46" s="75"/>
      <c r="R46" s="76"/>
      <c r="S46" s="75"/>
      <c r="T46" s="76"/>
      <c r="U46" s="75"/>
      <c r="V46" s="76"/>
      <c r="W46" s="77"/>
      <c r="X46" s="29" t="s">
        <v>21</v>
      </c>
    </row>
    <row r="47" spans="1:24" x14ac:dyDescent="0.2">
      <c r="A47" s="42">
        <v>1967</v>
      </c>
      <c r="B47" s="48">
        <f t="shared" si="2"/>
        <v>401780</v>
      </c>
      <c r="C47" s="38">
        <v>57733</v>
      </c>
      <c r="D47" s="24">
        <f t="shared" si="3"/>
        <v>0.14369306585693664</v>
      </c>
      <c r="E47" s="36">
        <v>338093</v>
      </c>
      <c r="F47" s="24">
        <f t="shared" si="1"/>
        <v>0.84148787893872268</v>
      </c>
      <c r="G47" s="36">
        <v>2813</v>
      </c>
      <c r="H47" s="24">
        <f t="shared" si="0"/>
        <v>7.0013440191149384E-3</v>
      </c>
      <c r="I47" s="36">
        <v>3141</v>
      </c>
      <c r="J47" s="50">
        <f t="shared" si="4"/>
        <v>7.817711185225746E-3</v>
      </c>
      <c r="K47" s="39"/>
      <c r="L47" s="27"/>
      <c r="M47" s="40">
        <v>0.63200000000000001</v>
      </c>
      <c r="N47" s="74"/>
      <c r="O47" s="75"/>
      <c r="P47" s="76"/>
      <c r="Q47" s="75"/>
      <c r="R47" s="76"/>
      <c r="S47" s="75"/>
      <c r="T47" s="76"/>
      <c r="U47" s="78"/>
      <c r="V47" s="76"/>
      <c r="W47" s="79"/>
      <c r="X47" s="29" t="s">
        <v>17</v>
      </c>
    </row>
    <row r="48" spans="1:24" x14ac:dyDescent="0.2">
      <c r="A48" s="42">
        <v>1968</v>
      </c>
      <c r="B48" s="48">
        <f t="shared" si="2"/>
        <v>392424</v>
      </c>
      <c r="C48" s="38">
        <v>47263</v>
      </c>
      <c r="D48" s="24">
        <f t="shared" si="3"/>
        <v>0.12043860722076122</v>
      </c>
      <c r="E48" s="36">
        <v>341857</v>
      </c>
      <c r="F48" s="24">
        <f t="shared" si="1"/>
        <v>0.87114192811856561</v>
      </c>
      <c r="G48" s="36">
        <v>2276</v>
      </c>
      <c r="H48" s="24">
        <f t="shared" si="0"/>
        <v>5.7998491427639493E-3</v>
      </c>
      <c r="I48" s="36">
        <v>1028</v>
      </c>
      <c r="J48" s="50">
        <f t="shared" si="4"/>
        <v>2.6196155179092004E-3</v>
      </c>
      <c r="K48" s="39"/>
      <c r="L48" s="27"/>
      <c r="M48" s="40">
        <v>0.66300000000000003</v>
      </c>
      <c r="N48" s="74"/>
      <c r="O48" s="75"/>
      <c r="P48" s="76"/>
      <c r="Q48" s="75"/>
      <c r="R48" s="76"/>
      <c r="S48" s="75"/>
      <c r="T48" s="76"/>
      <c r="U48" s="78"/>
      <c r="V48" s="76"/>
      <c r="W48" s="79"/>
      <c r="X48" s="29" t="s">
        <v>17</v>
      </c>
    </row>
    <row r="49" spans="1:24" x14ac:dyDescent="0.2">
      <c r="A49" s="42">
        <v>1969</v>
      </c>
      <c r="B49" s="48">
        <f t="shared" si="2"/>
        <v>373057</v>
      </c>
      <c r="C49" s="38">
        <v>39063</v>
      </c>
      <c r="D49" s="24">
        <f t="shared" si="3"/>
        <v>0.10471054021235361</v>
      </c>
      <c r="E49" s="36">
        <v>329355</v>
      </c>
      <c r="F49" s="24">
        <f t="shared" si="1"/>
        <v>0.88285436273813389</v>
      </c>
      <c r="G49" s="36">
        <v>2120</v>
      </c>
      <c r="H49" s="24">
        <f t="shared" si="0"/>
        <v>5.6827776988503101E-3</v>
      </c>
      <c r="I49" s="36">
        <v>2519</v>
      </c>
      <c r="J49" s="50">
        <f t="shared" si="4"/>
        <v>6.7523193506622316E-3</v>
      </c>
      <c r="K49" s="39"/>
      <c r="L49" s="27"/>
      <c r="M49" s="40">
        <v>0.69099999999999995</v>
      </c>
      <c r="N49" s="74"/>
      <c r="O49" s="75"/>
      <c r="P49" s="76"/>
      <c r="Q49" s="75"/>
      <c r="R49" s="76"/>
      <c r="S49" s="75"/>
      <c r="T49" s="76"/>
      <c r="U49" s="78"/>
      <c r="V49" s="76"/>
      <c r="W49" s="79"/>
      <c r="X49" s="29" t="s">
        <v>17</v>
      </c>
    </row>
    <row r="50" spans="1:24" x14ac:dyDescent="0.2">
      <c r="A50" s="42"/>
      <c r="B50" s="48"/>
      <c r="C50" s="38"/>
      <c r="D50" s="24"/>
      <c r="E50" s="36"/>
      <c r="F50" s="24"/>
      <c r="G50" s="36"/>
      <c r="H50" s="24"/>
      <c r="I50" s="36"/>
      <c r="J50" s="50"/>
      <c r="K50" s="39"/>
      <c r="L50" s="27"/>
      <c r="M50" s="40"/>
      <c r="N50" s="74"/>
      <c r="O50" s="75"/>
      <c r="P50" s="76"/>
      <c r="Q50" s="75"/>
      <c r="R50" s="76"/>
      <c r="S50" s="75"/>
      <c r="T50" s="76"/>
      <c r="U50" s="78"/>
      <c r="V50" s="76"/>
      <c r="W50" s="79"/>
      <c r="X50" s="29"/>
    </row>
    <row r="51" spans="1:24" x14ac:dyDescent="0.2">
      <c r="A51" s="42">
        <v>1970</v>
      </c>
      <c r="B51" s="48">
        <f t="shared" si="2"/>
        <v>400794</v>
      </c>
      <c r="C51" s="38">
        <v>42565</v>
      </c>
      <c r="D51" s="24">
        <f>IF(B51=0,0,(C51/$B51))</f>
        <v>0.10620168964605259</v>
      </c>
      <c r="E51" s="36">
        <v>352875</v>
      </c>
      <c r="F51" s="24">
        <f t="shared" si="1"/>
        <v>0.88043982694351708</v>
      </c>
      <c r="G51" s="36">
        <v>2671</v>
      </c>
      <c r="H51" s="24">
        <f t="shared" si="0"/>
        <v>6.6642714212288611E-3</v>
      </c>
      <c r="I51" s="36">
        <v>2683</v>
      </c>
      <c r="J51" s="50">
        <f t="shared" ref="J51:J56" si="6">IF(H51=0,0,(I51/$B51))</f>
        <v>6.6942119892014354E-3</v>
      </c>
      <c r="K51" s="39"/>
      <c r="L51" s="27"/>
      <c r="M51" s="40">
        <v>0.74199999999999999</v>
      </c>
      <c r="N51" s="74"/>
      <c r="O51" s="75"/>
      <c r="P51" s="76"/>
      <c r="Q51" s="75"/>
      <c r="R51" s="76"/>
      <c r="S51" s="75"/>
      <c r="T51" s="76"/>
      <c r="U51" s="78"/>
      <c r="V51" s="76"/>
      <c r="W51" s="79"/>
      <c r="X51" s="29" t="s">
        <v>17</v>
      </c>
    </row>
    <row r="52" spans="1:24" x14ac:dyDescent="0.2">
      <c r="A52" s="42" t="s">
        <v>22</v>
      </c>
      <c r="B52" s="48">
        <f t="shared" si="2"/>
        <v>418038</v>
      </c>
      <c r="C52" s="38">
        <v>41080</v>
      </c>
      <c r="D52" s="24">
        <f>IF(B52=0,0,(C52/$B52))</f>
        <v>9.826857845459025E-2</v>
      </c>
      <c r="E52" s="36">
        <v>373635</v>
      </c>
      <c r="F52" s="24">
        <f t="shared" si="1"/>
        <v>0.89378238341968907</v>
      </c>
      <c r="G52" s="36">
        <v>1642</v>
      </c>
      <c r="H52" s="24">
        <f t="shared" si="0"/>
        <v>3.9278725857457937E-3</v>
      </c>
      <c r="I52" s="36">
        <v>1681</v>
      </c>
      <c r="J52" s="50">
        <f t="shared" si="6"/>
        <v>4.021165539974835E-3</v>
      </c>
      <c r="K52" s="39"/>
      <c r="L52" s="27"/>
      <c r="M52" s="40">
        <v>0.76800000000000002</v>
      </c>
      <c r="N52" s="92"/>
      <c r="O52" s="93"/>
      <c r="P52" s="93"/>
      <c r="Q52" s="93"/>
      <c r="R52" s="93"/>
      <c r="S52" s="93"/>
      <c r="T52" s="93"/>
      <c r="U52" s="93"/>
      <c r="V52" s="93"/>
      <c r="W52" s="94"/>
      <c r="X52" s="29" t="s">
        <v>17</v>
      </c>
    </row>
    <row r="53" spans="1:24" x14ac:dyDescent="0.2">
      <c r="A53" s="42" t="s">
        <v>23</v>
      </c>
      <c r="B53" s="48">
        <f t="shared" si="2"/>
        <v>396606</v>
      </c>
      <c r="C53" s="38">
        <v>47509</v>
      </c>
      <c r="D53" s="24">
        <f>IF(B53=0,0,(C53/$B53))</f>
        <v>0.11978890889194818</v>
      </c>
      <c r="E53" s="36">
        <v>347268</v>
      </c>
      <c r="F53" s="24">
        <f t="shared" si="1"/>
        <v>0.87559946143023559</v>
      </c>
      <c r="G53" s="36">
        <v>968</v>
      </c>
      <c r="H53" s="24">
        <f t="shared" si="0"/>
        <v>2.4407094194238109E-3</v>
      </c>
      <c r="I53" s="36">
        <v>861</v>
      </c>
      <c r="J53" s="50">
        <f t="shared" si="6"/>
        <v>2.17092025839246E-3</v>
      </c>
      <c r="K53" s="39"/>
      <c r="L53" s="27"/>
      <c r="M53" s="40">
        <v>0.74399999999999999</v>
      </c>
      <c r="N53" s="74"/>
      <c r="O53" s="75"/>
      <c r="P53" s="76"/>
      <c r="Q53" s="75"/>
      <c r="R53" s="76"/>
      <c r="S53" s="75"/>
      <c r="T53" s="76"/>
      <c r="U53" s="75"/>
      <c r="V53" s="76"/>
      <c r="W53" s="79"/>
      <c r="X53" s="29" t="s">
        <v>24</v>
      </c>
    </row>
    <row r="54" spans="1:24" x14ac:dyDescent="0.2">
      <c r="A54" s="42">
        <v>1973</v>
      </c>
      <c r="B54" s="48">
        <f t="shared" si="2"/>
        <v>366650</v>
      </c>
      <c r="C54" s="38">
        <v>59666</v>
      </c>
      <c r="D54" s="24">
        <f t="shared" ref="D54:D91" si="7">IF(B54=0,0,(C54/$B54))</f>
        <v>0.1627328514932497</v>
      </c>
      <c r="E54" s="36">
        <v>305757</v>
      </c>
      <c r="F54" s="24">
        <f t="shared" si="1"/>
        <v>0.83392063275603434</v>
      </c>
      <c r="G54" s="36">
        <v>1220</v>
      </c>
      <c r="H54" s="24">
        <f t="shared" si="0"/>
        <v>3.3274239738169918E-3</v>
      </c>
      <c r="I54" s="36">
        <v>7</v>
      </c>
      <c r="J54" s="50">
        <f t="shared" si="6"/>
        <v>1.9091776898949951E-5</v>
      </c>
      <c r="K54" s="39"/>
      <c r="L54" s="27"/>
      <c r="M54" s="40">
        <v>0.72699999999999998</v>
      </c>
      <c r="N54" s="74"/>
      <c r="O54" s="75"/>
      <c r="P54" s="76"/>
      <c r="Q54" s="75"/>
      <c r="R54" s="76"/>
      <c r="S54" s="75"/>
      <c r="T54" s="76"/>
      <c r="U54" s="75"/>
      <c r="V54" s="76"/>
      <c r="W54" s="79"/>
      <c r="X54" s="29" t="s">
        <v>17</v>
      </c>
    </row>
    <row r="55" spans="1:24" x14ac:dyDescent="0.2">
      <c r="A55" s="42">
        <v>1974</v>
      </c>
      <c r="B55" s="48">
        <f t="shared" si="2"/>
        <v>332407</v>
      </c>
      <c r="C55" s="38">
        <v>42264</v>
      </c>
      <c r="D55" s="24">
        <f t="shared" si="7"/>
        <v>0.12714533689122071</v>
      </c>
      <c r="E55" s="36">
        <v>289040</v>
      </c>
      <c r="F55" s="24">
        <f t="shared" si="1"/>
        <v>0.86953644177168354</v>
      </c>
      <c r="G55" s="36">
        <v>742</v>
      </c>
      <c r="H55" s="24">
        <f t="shared" si="0"/>
        <v>2.2322032929511112E-3</v>
      </c>
      <c r="I55" s="36">
        <v>361</v>
      </c>
      <c r="J55" s="50">
        <f t="shared" si="6"/>
        <v>1.0860180441446782E-3</v>
      </c>
      <c r="K55" s="39"/>
      <c r="L55" s="27"/>
      <c r="M55" s="40">
        <v>0.73199999999999998</v>
      </c>
      <c r="N55" s="74"/>
      <c r="O55" s="75"/>
      <c r="P55" s="76"/>
      <c r="Q55" s="75"/>
      <c r="R55" s="76"/>
      <c r="S55" s="75"/>
      <c r="T55" s="76"/>
      <c r="U55" s="75"/>
      <c r="V55" s="76"/>
      <c r="W55" s="79"/>
      <c r="X55" s="29" t="s">
        <v>17</v>
      </c>
    </row>
    <row r="56" spans="1:24" x14ac:dyDescent="0.2">
      <c r="A56" s="42">
        <v>1975</v>
      </c>
      <c r="B56" s="48">
        <f t="shared" si="2"/>
        <v>295564</v>
      </c>
      <c r="C56" s="38">
        <v>35556</v>
      </c>
      <c r="D56" s="24">
        <f t="shared" si="7"/>
        <v>0.12029881852999688</v>
      </c>
      <c r="E56" s="36">
        <v>259740</v>
      </c>
      <c r="F56" s="24">
        <f t="shared" si="1"/>
        <v>0.87879444045959587</v>
      </c>
      <c r="G56" s="36">
        <v>263</v>
      </c>
      <c r="H56" s="24">
        <f t="shared" si="0"/>
        <v>8.8982420051156438E-4</v>
      </c>
      <c r="I56" s="36">
        <v>5</v>
      </c>
      <c r="J56" s="50">
        <f t="shared" si="6"/>
        <v>1.6916809895657116E-5</v>
      </c>
      <c r="K56" s="39"/>
      <c r="L56" s="27"/>
      <c r="M56" s="40">
        <v>0.74099999999999999</v>
      </c>
      <c r="N56" s="74"/>
      <c r="O56" s="75"/>
      <c r="P56" s="76"/>
      <c r="Q56" s="75"/>
      <c r="R56" s="76"/>
      <c r="S56" s="75"/>
      <c r="T56" s="76"/>
      <c r="U56" s="75"/>
      <c r="V56" s="76"/>
      <c r="W56" s="79"/>
      <c r="X56" s="29" t="s">
        <v>17</v>
      </c>
    </row>
    <row r="57" spans="1:24" x14ac:dyDescent="0.2">
      <c r="A57" s="42">
        <v>1976</v>
      </c>
      <c r="B57" s="48">
        <f t="shared" si="2"/>
        <v>268301</v>
      </c>
      <c r="C57" s="38">
        <v>52663</v>
      </c>
      <c r="D57" s="24">
        <f t="shared" si="7"/>
        <v>0.19628327885471913</v>
      </c>
      <c r="E57" s="36">
        <v>215374</v>
      </c>
      <c r="F57" s="24">
        <f t="shared" si="1"/>
        <v>0.80273275164833524</v>
      </c>
      <c r="G57" s="36">
        <v>264</v>
      </c>
      <c r="H57" s="24">
        <f t="shared" si="0"/>
        <v>9.839694969455946E-4</v>
      </c>
      <c r="I57" s="36"/>
      <c r="J57" s="50"/>
      <c r="K57" s="39"/>
      <c r="L57" s="27"/>
      <c r="M57" s="40">
        <v>0.73899999999999999</v>
      </c>
      <c r="N57" s="74"/>
      <c r="O57" s="75"/>
      <c r="P57" s="76"/>
      <c r="Q57" s="75"/>
      <c r="R57" s="76"/>
      <c r="S57" s="75"/>
      <c r="T57" s="76"/>
      <c r="U57" s="75"/>
      <c r="V57" s="76"/>
      <c r="W57" s="79"/>
      <c r="X57" s="29" t="s">
        <v>17</v>
      </c>
    </row>
    <row r="58" spans="1:24" x14ac:dyDescent="0.2">
      <c r="A58" s="42">
        <v>1977</v>
      </c>
      <c r="B58" s="48">
        <f t="shared" si="2"/>
        <v>265281</v>
      </c>
      <c r="C58" s="38">
        <v>52208</v>
      </c>
      <c r="D58" s="24">
        <f t="shared" si="7"/>
        <v>0.19680263569573395</v>
      </c>
      <c r="E58" s="36">
        <v>212879</v>
      </c>
      <c r="F58" s="24">
        <f t="shared" si="1"/>
        <v>0.80246606428654899</v>
      </c>
      <c r="G58" s="36">
        <v>194</v>
      </c>
      <c r="H58" s="24">
        <f t="shared" si="0"/>
        <v>7.3130001771706224E-4</v>
      </c>
      <c r="I58" s="36"/>
      <c r="J58" s="50"/>
      <c r="K58" s="39"/>
      <c r="L58" s="27"/>
      <c r="M58" s="40">
        <v>0.77900000000000003</v>
      </c>
      <c r="N58" s="74"/>
      <c r="O58" s="75"/>
      <c r="P58" s="76"/>
      <c r="Q58" s="75"/>
      <c r="R58" s="76"/>
      <c r="S58" s="75"/>
      <c r="T58" s="76"/>
      <c r="U58" s="75"/>
      <c r="V58" s="76"/>
      <c r="W58" s="79"/>
      <c r="X58" s="29" t="s">
        <v>17</v>
      </c>
    </row>
    <row r="59" spans="1:24" x14ac:dyDescent="0.2">
      <c r="A59" s="42">
        <v>1978</v>
      </c>
      <c r="B59" s="48">
        <f t="shared" si="2"/>
        <v>237970</v>
      </c>
      <c r="C59" s="38">
        <v>52872</v>
      </c>
      <c r="D59" s="24">
        <f t="shared" si="7"/>
        <v>0.22217926629407067</v>
      </c>
      <c r="E59" s="36">
        <v>184390</v>
      </c>
      <c r="F59" s="24">
        <f t="shared" si="1"/>
        <v>0.77484556876917254</v>
      </c>
      <c r="G59" s="36">
        <v>706</v>
      </c>
      <c r="H59" s="24">
        <f t="shared" si="0"/>
        <v>2.9667605160314326E-3</v>
      </c>
      <c r="I59" s="36">
        <v>2</v>
      </c>
      <c r="J59" s="50">
        <f>IF(H59=0,0,(I59/$B59))</f>
        <v>8.4044207253015091E-6</v>
      </c>
      <c r="K59" s="39"/>
      <c r="L59" s="27"/>
      <c r="M59" s="40">
        <v>0.82899999999999996</v>
      </c>
      <c r="N59" s="74"/>
      <c r="O59" s="75"/>
      <c r="P59" s="76"/>
      <c r="Q59" s="75"/>
      <c r="R59" s="76"/>
      <c r="S59" s="75"/>
      <c r="T59" s="76"/>
      <c r="U59" s="75"/>
      <c r="V59" s="76"/>
      <c r="W59" s="79"/>
      <c r="X59" s="29" t="s">
        <v>17</v>
      </c>
    </row>
    <row r="60" spans="1:24" x14ac:dyDescent="0.2">
      <c r="A60" s="42">
        <v>1979</v>
      </c>
      <c r="B60" s="48">
        <f t="shared" si="2"/>
        <v>225914</v>
      </c>
      <c r="C60" s="38">
        <v>51476</v>
      </c>
      <c r="D60" s="24">
        <f t="shared" si="7"/>
        <v>0.22785661800508158</v>
      </c>
      <c r="E60" s="36">
        <v>174314</v>
      </c>
      <c r="F60" s="24">
        <f t="shared" si="1"/>
        <v>0.77159450056216083</v>
      </c>
      <c r="G60" s="36">
        <v>122</v>
      </c>
      <c r="H60" s="24">
        <f t="shared" si="0"/>
        <v>5.4002850642279803E-4</v>
      </c>
      <c r="I60" s="36">
        <v>2</v>
      </c>
      <c r="J60" s="50">
        <f>IF(H60=0,0,(I60/$B60))</f>
        <v>8.852926334799968E-6</v>
      </c>
      <c r="K60" s="39"/>
      <c r="L60" s="27"/>
      <c r="M60" s="40">
        <v>0.80700000000000005</v>
      </c>
      <c r="N60" s="74"/>
      <c r="O60" s="75"/>
      <c r="P60" s="76"/>
      <c r="Q60" s="75"/>
      <c r="R60" s="76"/>
      <c r="S60" s="75"/>
      <c r="T60" s="76"/>
      <c r="U60" s="75"/>
      <c r="V60" s="76"/>
      <c r="W60" s="79"/>
      <c r="X60" s="29" t="s">
        <v>17</v>
      </c>
    </row>
    <row r="61" spans="1:24" x14ac:dyDescent="0.2">
      <c r="A61" s="42"/>
      <c r="B61" s="48"/>
      <c r="C61" s="38"/>
      <c r="D61" s="24"/>
      <c r="E61" s="36"/>
      <c r="F61" s="24"/>
      <c r="G61" s="36"/>
      <c r="H61" s="24"/>
      <c r="I61" s="36"/>
      <c r="J61" s="50"/>
      <c r="K61" s="39"/>
      <c r="L61" s="27"/>
      <c r="M61" s="40"/>
      <c r="N61" s="74"/>
      <c r="O61" s="75"/>
      <c r="P61" s="76"/>
      <c r="Q61" s="75"/>
      <c r="R61" s="76"/>
      <c r="S61" s="75"/>
      <c r="T61" s="76"/>
      <c r="U61" s="75"/>
      <c r="V61" s="76"/>
      <c r="W61" s="79"/>
      <c r="X61" s="29"/>
    </row>
    <row r="62" spans="1:24" x14ac:dyDescent="0.2">
      <c r="A62" s="42" t="s">
        <v>25</v>
      </c>
      <c r="B62" s="48">
        <f t="shared" si="2"/>
        <v>224708</v>
      </c>
      <c r="C62" s="38">
        <v>47751</v>
      </c>
      <c r="D62" s="24">
        <f t="shared" si="7"/>
        <v>0.21250244762091247</v>
      </c>
      <c r="E62" s="36">
        <v>176762</v>
      </c>
      <c r="F62" s="24">
        <f t="shared" si="1"/>
        <v>0.78662975951011982</v>
      </c>
      <c r="G62" s="36">
        <v>195</v>
      </c>
      <c r="H62" s="24">
        <f t="shared" si="0"/>
        <v>8.6779286896772703E-4</v>
      </c>
      <c r="I62" s="36"/>
      <c r="J62" s="50"/>
      <c r="K62" s="39"/>
      <c r="L62" s="27"/>
      <c r="M62" s="40"/>
      <c r="N62" s="74"/>
      <c r="O62" s="75"/>
      <c r="P62" s="76"/>
      <c r="Q62" s="75"/>
      <c r="R62" s="76"/>
      <c r="S62" s="75"/>
      <c r="T62" s="76"/>
      <c r="U62" s="75"/>
      <c r="V62" s="76"/>
      <c r="W62" s="79"/>
      <c r="X62" s="30"/>
    </row>
    <row r="63" spans="1:24" x14ac:dyDescent="0.2">
      <c r="A63" s="42" t="s">
        <v>26</v>
      </c>
      <c r="B63" s="48"/>
      <c r="C63" s="191" t="s">
        <v>27</v>
      </c>
      <c r="D63" s="192"/>
      <c r="E63" s="192"/>
      <c r="F63" s="192"/>
      <c r="G63" s="192"/>
      <c r="H63" s="192"/>
      <c r="I63" s="192"/>
      <c r="J63" s="192"/>
      <c r="K63" s="192"/>
      <c r="L63" s="193"/>
      <c r="M63" s="40"/>
      <c r="N63" s="74"/>
      <c r="O63" s="75"/>
      <c r="P63" s="76"/>
      <c r="Q63" s="75"/>
      <c r="R63" s="76"/>
      <c r="S63" s="75"/>
      <c r="T63" s="76"/>
      <c r="U63" s="75"/>
      <c r="V63" s="76"/>
      <c r="W63" s="79"/>
      <c r="X63" s="30"/>
    </row>
    <row r="64" spans="1:24" x14ac:dyDescent="0.2">
      <c r="A64" s="42" t="s">
        <v>28</v>
      </c>
      <c r="B64" s="48"/>
      <c r="C64" s="191" t="s">
        <v>27</v>
      </c>
      <c r="D64" s="192"/>
      <c r="E64" s="192"/>
      <c r="F64" s="192"/>
      <c r="G64" s="192"/>
      <c r="H64" s="192"/>
      <c r="I64" s="192"/>
      <c r="J64" s="192"/>
      <c r="K64" s="192"/>
      <c r="L64" s="193"/>
      <c r="M64" s="40"/>
      <c r="N64" s="92"/>
      <c r="O64" s="93"/>
      <c r="P64" s="93"/>
      <c r="Q64" s="93"/>
      <c r="R64" s="93"/>
      <c r="S64" s="93"/>
      <c r="T64" s="93"/>
      <c r="U64" s="93"/>
      <c r="V64" s="93"/>
      <c r="W64" s="94"/>
      <c r="X64" s="30"/>
    </row>
    <row r="65" spans="1:24" x14ac:dyDescent="0.2">
      <c r="A65" s="42" t="s">
        <v>29</v>
      </c>
      <c r="B65" s="48">
        <f t="shared" si="2"/>
        <v>153692</v>
      </c>
      <c r="C65" s="38">
        <f>14441+3281+2255</f>
        <v>19977</v>
      </c>
      <c r="D65" s="24">
        <f t="shared" si="7"/>
        <v>0.1299807407021836</v>
      </c>
      <c r="E65" s="36">
        <f>93965+21624+17729</f>
        <v>133318</v>
      </c>
      <c r="F65" s="24">
        <f t="shared" si="1"/>
        <v>0.86743617104338544</v>
      </c>
      <c r="G65" s="36">
        <f>174+214+9</f>
        <v>397</v>
      </c>
      <c r="H65" s="49">
        <f t="shared" si="0"/>
        <v>2.5830882544309397E-3</v>
      </c>
      <c r="I65" s="36"/>
      <c r="J65" s="24"/>
      <c r="K65" s="39"/>
      <c r="L65" s="27"/>
      <c r="M65" s="40">
        <v>0.96699999999999997</v>
      </c>
      <c r="N65" s="74"/>
      <c r="O65" s="75"/>
      <c r="P65" s="76"/>
      <c r="Q65" s="75"/>
      <c r="R65" s="76"/>
      <c r="S65" s="75"/>
      <c r="T65" s="76"/>
      <c r="U65" s="75"/>
      <c r="V65" s="76"/>
      <c r="W65" s="80"/>
      <c r="X65" s="30"/>
    </row>
    <row r="66" spans="1:24" x14ac:dyDescent="0.2">
      <c r="A66" s="42" t="s">
        <v>30</v>
      </c>
      <c r="B66" s="48">
        <f t="shared" si="2"/>
        <v>299064</v>
      </c>
      <c r="C66" s="38">
        <v>37402</v>
      </c>
      <c r="D66" s="24">
        <f t="shared" si="7"/>
        <v>0.12506353155177488</v>
      </c>
      <c r="E66" s="36">
        <v>260660</v>
      </c>
      <c r="F66" s="24">
        <f t="shared" si="1"/>
        <v>0.87158601503357136</v>
      </c>
      <c r="G66" s="36">
        <v>1002</v>
      </c>
      <c r="H66" s="49">
        <f t="shared" si="0"/>
        <v>3.3504534146537195E-3</v>
      </c>
      <c r="I66" s="36"/>
      <c r="J66" s="24"/>
      <c r="K66" s="39"/>
      <c r="L66" s="27"/>
      <c r="M66" s="40">
        <v>0.874</v>
      </c>
      <c r="N66" s="74"/>
      <c r="O66" s="75"/>
      <c r="P66" s="76"/>
      <c r="Q66" s="75"/>
      <c r="R66" s="76"/>
      <c r="S66" s="75"/>
      <c r="T66" s="76"/>
      <c r="U66" s="75"/>
      <c r="V66" s="76"/>
      <c r="W66" s="80"/>
      <c r="X66" s="30"/>
    </row>
    <row r="67" spans="1:24" x14ac:dyDescent="0.2">
      <c r="A67" s="42" t="s">
        <v>31</v>
      </c>
      <c r="B67" s="48">
        <f t="shared" si="2"/>
        <v>295101</v>
      </c>
      <c r="C67" s="38">
        <v>33605</v>
      </c>
      <c r="D67" s="24">
        <f t="shared" si="7"/>
        <v>0.11387626609194818</v>
      </c>
      <c r="E67" s="36">
        <v>259572</v>
      </c>
      <c r="F67" s="24">
        <f t="shared" si="1"/>
        <v>0.8796039322130389</v>
      </c>
      <c r="G67" s="36">
        <v>1924</v>
      </c>
      <c r="H67" s="49">
        <f t="shared" si="0"/>
        <v>6.519801695012894E-3</v>
      </c>
      <c r="I67" s="36"/>
      <c r="J67" s="24"/>
      <c r="K67" s="39"/>
      <c r="L67" s="27"/>
      <c r="M67" s="40">
        <v>0.92500000000000004</v>
      </c>
      <c r="N67" s="74"/>
      <c r="O67" s="75"/>
      <c r="P67" s="76"/>
      <c r="Q67" s="75"/>
      <c r="R67" s="76"/>
      <c r="S67" s="75"/>
      <c r="T67" s="76"/>
      <c r="U67" s="75"/>
      <c r="V67" s="76"/>
      <c r="W67" s="80"/>
      <c r="X67" s="30"/>
    </row>
    <row r="68" spans="1:24" x14ac:dyDescent="0.2">
      <c r="A68" s="42" t="s">
        <v>32</v>
      </c>
      <c r="B68" s="48">
        <f t="shared" si="2"/>
        <v>256225</v>
      </c>
      <c r="C68" s="38">
        <v>37584</v>
      </c>
      <c r="D68" s="24">
        <f t="shared" si="7"/>
        <v>0.14668357888574496</v>
      </c>
      <c r="E68" s="36">
        <v>218582</v>
      </c>
      <c r="F68" s="24">
        <f t="shared" si="1"/>
        <v>0.8530861547468046</v>
      </c>
      <c r="G68" s="36">
        <v>59</v>
      </c>
      <c r="H68" s="49">
        <f t="shared" si="0"/>
        <v>2.3026636745048299E-4</v>
      </c>
      <c r="I68" s="36"/>
      <c r="J68" s="24"/>
      <c r="K68" s="39"/>
      <c r="L68" s="27"/>
      <c r="M68" s="40">
        <v>0.83199999999999996</v>
      </c>
      <c r="N68" s="74"/>
      <c r="O68" s="75"/>
      <c r="P68" s="76"/>
      <c r="Q68" s="75"/>
      <c r="R68" s="76"/>
      <c r="S68" s="75"/>
      <c r="T68" s="76"/>
      <c r="U68" s="75"/>
      <c r="V68" s="76"/>
      <c r="W68" s="80"/>
      <c r="X68" s="30"/>
    </row>
    <row r="69" spans="1:24" x14ac:dyDescent="0.2">
      <c r="A69" s="42" t="s">
        <v>33</v>
      </c>
      <c r="B69" s="48">
        <f t="shared" si="2"/>
        <v>262070</v>
      </c>
      <c r="C69" s="38">
        <v>29697</v>
      </c>
      <c r="D69" s="24">
        <f t="shared" si="7"/>
        <v>0.11331705269584462</v>
      </c>
      <c r="E69" s="36">
        <v>232370</v>
      </c>
      <c r="F69" s="24">
        <f t="shared" si="1"/>
        <v>0.8866714999809211</v>
      </c>
      <c r="G69" s="36">
        <v>3</v>
      </c>
      <c r="H69" s="49">
        <f t="shared" si="0"/>
        <v>1.1447323234250391E-5</v>
      </c>
      <c r="I69" s="36"/>
      <c r="J69" s="24"/>
      <c r="K69" s="39"/>
      <c r="L69" s="27"/>
      <c r="M69" s="40">
        <v>0.91500000000000004</v>
      </c>
      <c r="N69" s="74"/>
      <c r="O69" s="75"/>
      <c r="P69" s="76"/>
      <c r="Q69" s="75"/>
      <c r="R69" s="76"/>
      <c r="S69" s="75"/>
      <c r="T69" s="76"/>
      <c r="U69" s="75"/>
      <c r="V69" s="76"/>
      <c r="W69" s="80"/>
      <c r="X69" s="29"/>
    </row>
    <row r="70" spans="1:24" x14ac:dyDescent="0.2">
      <c r="A70" s="42" t="s">
        <v>34</v>
      </c>
      <c r="B70" s="48">
        <f t="shared" si="2"/>
        <v>283091</v>
      </c>
      <c r="C70" s="38">
        <v>34344</v>
      </c>
      <c r="D70" s="24">
        <f t="shared" si="7"/>
        <v>0.12131788011628769</v>
      </c>
      <c r="E70" s="36">
        <v>248630</v>
      </c>
      <c r="F70" s="24">
        <f t="shared" si="1"/>
        <v>0.87826882521874594</v>
      </c>
      <c r="G70" s="36">
        <v>117</v>
      </c>
      <c r="H70" s="49">
        <f t="shared" si="0"/>
        <v>4.132946649663889E-4</v>
      </c>
      <c r="I70" s="36"/>
      <c r="J70" s="24"/>
      <c r="K70" s="39"/>
      <c r="L70" s="27"/>
      <c r="M70" s="40">
        <v>0.93600000000000005</v>
      </c>
      <c r="N70" s="74"/>
      <c r="O70" s="75"/>
      <c r="P70" s="76"/>
      <c r="Q70" s="75"/>
      <c r="R70" s="76"/>
      <c r="S70" s="75"/>
      <c r="T70" s="76"/>
      <c r="U70" s="75"/>
      <c r="V70" s="76"/>
      <c r="W70" s="80"/>
      <c r="X70" s="29"/>
    </row>
    <row r="71" spans="1:24" x14ac:dyDescent="0.2">
      <c r="A71" s="42">
        <v>1989</v>
      </c>
      <c r="B71" s="48">
        <f t="shared" si="2"/>
        <v>295049</v>
      </c>
      <c r="C71" s="38">
        <v>34131</v>
      </c>
      <c r="D71" s="24">
        <f t="shared" si="7"/>
        <v>0.11567909059173222</v>
      </c>
      <c r="E71" s="36">
        <v>260759</v>
      </c>
      <c r="F71" s="24">
        <f t="shared" si="1"/>
        <v>0.88378201586855065</v>
      </c>
      <c r="G71" s="36">
        <v>159</v>
      </c>
      <c r="H71" s="49">
        <f>IF(F71=0,0,(G71/$B71))</f>
        <v>5.388935397171317E-4</v>
      </c>
      <c r="I71" s="36"/>
      <c r="J71" s="24"/>
      <c r="K71" s="39"/>
      <c r="L71" s="27"/>
      <c r="M71" s="40">
        <v>0.93899999999999995</v>
      </c>
      <c r="N71" s="74"/>
      <c r="O71" s="75"/>
      <c r="P71" s="76"/>
      <c r="Q71" s="75"/>
      <c r="R71" s="76"/>
      <c r="S71" s="75"/>
      <c r="T71" s="76"/>
      <c r="U71" s="75"/>
      <c r="V71" s="76"/>
      <c r="W71" s="80"/>
      <c r="X71" s="29"/>
    </row>
    <row r="72" spans="1:24" x14ac:dyDescent="0.2">
      <c r="A72" s="42"/>
      <c r="B72" s="48"/>
      <c r="C72" s="38"/>
      <c r="D72" s="24"/>
      <c r="E72" s="36"/>
      <c r="F72" s="24"/>
      <c r="G72" s="36"/>
      <c r="H72" s="49"/>
      <c r="I72" s="36"/>
      <c r="J72" s="24"/>
      <c r="K72" s="39"/>
      <c r="L72" s="27"/>
      <c r="M72" s="40"/>
      <c r="N72" s="81"/>
      <c r="O72" s="82"/>
      <c r="P72" s="83"/>
      <c r="Q72" s="82"/>
      <c r="R72" s="83"/>
      <c r="S72" s="82"/>
      <c r="T72" s="83"/>
      <c r="U72" s="82"/>
      <c r="V72" s="83"/>
      <c r="W72" s="84"/>
      <c r="X72" s="29"/>
    </row>
    <row r="73" spans="1:24" x14ac:dyDescent="0.2">
      <c r="A73" s="42">
        <v>1990</v>
      </c>
      <c r="B73" s="48">
        <f t="shared" si="2"/>
        <v>294443</v>
      </c>
      <c r="C73" s="38">
        <v>36800</v>
      </c>
      <c r="D73" s="24">
        <f t="shared" si="7"/>
        <v>0.12498174519346698</v>
      </c>
      <c r="E73" s="36">
        <v>257623</v>
      </c>
      <c r="F73" s="24">
        <f t="shared" si="1"/>
        <v>0.87495032994501487</v>
      </c>
      <c r="G73" s="36">
        <v>20</v>
      </c>
      <c r="H73" s="49">
        <f>IF(F73=0,0,(G73/$B73))</f>
        <v>6.7924861518188585E-5</v>
      </c>
      <c r="I73" s="36"/>
      <c r="J73" s="24"/>
      <c r="K73" s="39"/>
      <c r="L73" s="27"/>
      <c r="M73" s="40">
        <v>0.89400000000000002</v>
      </c>
      <c r="N73" s="74"/>
      <c r="O73" s="75"/>
      <c r="P73" s="76"/>
      <c r="Q73" s="75"/>
      <c r="R73" s="76"/>
      <c r="S73" s="75"/>
      <c r="T73" s="76"/>
      <c r="U73" s="75"/>
      <c r="V73" s="76"/>
      <c r="W73" s="80"/>
      <c r="X73" s="29"/>
    </row>
    <row r="74" spans="1:24" x14ac:dyDescent="0.2">
      <c r="A74" s="42">
        <v>1991</v>
      </c>
      <c r="B74" s="48">
        <f t="shared" si="2"/>
        <v>302833</v>
      </c>
      <c r="C74" s="38">
        <v>29518</v>
      </c>
      <c r="D74" s="24">
        <f t="shared" si="7"/>
        <v>9.747286458212942E-2</v>
      </c>
      <c r="E74" s="36">
        <v>273263</v>
      </c>
      <c r="F74" s="24">
        <f t="shared" si="1"/>
        <v>0.9023554236163166</v>
      </c>
      <c r="G74" s="36">
        <v>52</v>
      </c>
      <c r="H74" s="49">
        <f>IF(F74=0,0,(G74/$B74))</f>
        <v>1.7171180155399181E-4</v>
      </c>
      <c r="I74" s="36"/>
      <c r="J74" s="24"/>
      <c r="K74" s="39"/>
      <c r="L74" s="27"/>
      <c r="M74" s="40">
        <v>0.875</v>
      </c>
      <c r="N74" s="74"/>
      <c r="O74" s="75"/>
      <c r="P74" s="76"/>
      <c r="Q74" s="75"/>
      <c r="R74" s="76"/>
      <c r="S74" s="75"/>
      <c r="T74" s="76"/>
      <c r="U74" s="75"/>
      <c r="V74" s="76"/>
      <c r="W74" s="80"/>
      <c r="X74" s="29"/>
    </row>
    <row r="75" spans="1:24" x14ac:dyDescent="0.2">
      <c r="A75" s="42">
        <v>1992</v>
      </c>
      <c r="B75" s="48">
        <f t="shared" si="2"/>
        <v>285209</v>
      </c>
      <c r="C75" s="38">
        <v>27092</v>
      </c>
      <c r="D75" s="24">
        <f t="shared" si="7"/>
        <v>9.4989989796955915E-2</v>
      </c>
      <c r="E75" s="36">
        <v>257606</v>
      </c>
      <c r="F75" s="24">
        <f t="shared" si="1"/>
        <v>0.9032183416371854</v>
      </c>
      <c r="G75" s="36">
        <v>511</v>
      </c>
      <c r="H75" s="49">
        <f>IF(F75=0,0,(G75/$B75))</f>
        <v>1.7916685658587212E-3</v>
      </c>
      <c r="I75" s="36"/>
      <c r="J75" s="24"/>
      <c r="K75" s="39"/>
      <c r="L75" s="27"/>
      <c r="M75" s="40">
        <v>0.90700000000000003</v>
      </c>
      <c r="N75" s="74">
        <v>14.4</v>
      </c>
      <c r="O75" s="91">
        <f>IF(($N75+$P75+$R75+$T75+$V75)=0,0,N75/($N75+$P75+$R75+$T75+$V75))</f>
        <v>0.10006949270326615</v>
      </c>
      <c r="P75" s="76">
        <v>58.4</v>
      </c>
      <c r="Q75" s="91">
        <f>IF(($N75+$P75+$R75+$T75+$V75)=0,0,P75/($N75+$P75+$R75+$T75+$V75))</f>
        <v>0.40583738707435718</v>
      </c>
      <c r="R75" s="76">
        <v>59</v>
      </c>
      <c r="S75" s="91">
        <f>IF(($N75+$P75+$R75+$T75+$V75)=0,0,R75/($N75+$P75+$R75+$T75+$V75))</f>
        <v>0.4100069492703266</v>
      </c>
      <c r="T75" s="76">
        <v>10.6</v>
      </c>
      <c r="U75" s="91">
        <f>IF(($N75+$P75+$R75+$T75+$V75)=0,0,T75/($N75+$P75+$R75+$T75+$V75))</f>
        <v>7.3662265462126467E-2</v>
      </c>
      <c r="V75" s="76">
        <v>1.5</v>
      </c>
      <c r="W75" s="91">
        <f>IF(($N75+$P75+$R75+$T75+$V75)=0,0,V75/($N75+$P75+$R75+$T75+$V75))</f>
        <v>1.0423905489923557E-2</v>
      </c>
      <c r="X75" s="29" t="s">
        <v>64</v>
      </c>
    </row>
    <row r="76" spans="1:24" x14ac:dyDescent="0.2">
      <c r="A76" s="42">
        <v>1993</v>
      </c>
      <c r="B76" s="48">
        <f t="shared" si="2"/>
        <v>272996</v>
      </c>
      <c r="C76" s="38">
        <v>22873</v>
      </c>
      <c r="D76" s="24">
        <f t="shared" si="7"/>
        <v>8.3785110404548058E-2</v>
      </c>
      <c r="E76" s="36">
        <v>250116</v>
      </c>
      <c r="F76" s="24">
        <f t="shared" si="1"/>
        <v>0.91618924819411274</v>
      </c>
      <c r="G76" s="36">
        <v>7</v>
      </c>
      <c r="H76" s="49">
        <f>IF(F76=0,0,(G76/$B76))</f>
        <v>2.5641401339213762E-5</v>
      </c>
      <c r="I76" s="36"/>
      <c r="J76" s="24"/>
      <c r="K76" s="39"/>
      <c r="L76" s="27"/>
      <c r="M76" s="40">
        <v>0.89900000000000002</v>
      </c>
      <c r="N76" s="74">
        <v>27.3</v>
      </c>
      <c r="O76" s="91">
        <f>IF(($N76+$P76+$R76+$T76+$V76)=0,0,N76/($N76+$P76+$R76+$T76+$V76))</f>
        <v>0.1</v>
      </c>
      <c r="P76" s="76">
        <v>105.6</v>
      </c>
      <c r="Q76" s="91">
        <f t="shared" ref="Q76:Q82" si="8">IF(($N76+$P76+$R76+$T76+$V76)=0,0,P76/($N76+$P76+$R76+$T76+$V76))</f>
        <v>0.38681318681318677</v>
      </c>
      <c r="R76" s="76">
        <v>109.8</v>
      </c>
      <c r="S76" s="91">
        <f t="shared" ref="S76:S82" si="9">IF(($N76+$P76+$R76+$T76+$V76)=0,0,R76/($N76+$P76+$R76+$T76+$V76))</f>
        <v>0.40219780219780221</v>
      </c>
      <c r="T76" s="76">
        <v>24.2</v>
      </c>
      <c r="U76" s="91">
        <f t="shared" ref="U76:U82" si="10">IF(($N76+$P76+$R76+$T76+$V76)=0,0,T76/($N76+$P76+$R76+$T76+$V76))</f>
        <v>8.8644688644688649E-2</v>
      </c>
      <c r="V76" s="76">
        <v>6.1</v>
      </c>
      <c r="W76" s="91">
        <f t="shared" ref="W76:W82" si="11">IF(($N76+$P76+$R76+$T76+$V76)=0,0,V76/($N76+$P76+$R76+$T76+$V76))</f>
        <v>2.2344322344322345E-2</v>
      </c>
      <c r="X76" s="29"/>
    </row>
    <row r="77" spans="1:24" x14ac:dyDescent="0.2">
      <c r="A77" s="42">
        <v>1994</v>
      </c>
      <c r="B77" s="48">
        <f t="shared" si="2"/>
        <v>240433</v>
      </c>
      <c r="C77" s="38">
        <v>22433</v>
      </c>
      <c r="D77" s="24">
        <f t="shared" si="7"/>
        <v>9.3302500072785344E-2</v>
      </c>
      <c r="E77" s="36">
        <v>218000</v>
      </c>
      <c r="F77" s="24">
        <f t="shared" si="1"/>
        <v>0.9066974999272146</v>
      </c>
      <c r="G77" s="36"/>
      <c r="H77" s="49"/>
      <c r="I77" s="36"/>
      <c r="J77" s="24"/>
      <c r="K77" s="39"/>
      <c r="L77" s="27"/>
      <c r="M77" s="40">
        <v>0.875</v>
      </c>
      <c r="N77" s="74">
        <v>27</v>
      </c>
      <c r="O77" s="91">
        <f t="shared" ref="O77:O82" si="12">IF(($N77+$P77+$R77+$T77+$V77)=0,0,N77/($N77+$P77+$R77+$T77+$V77))</f>
        <v>0.11221945137157108</v>
      </c>
      <c r="P77" s="76">
        <v>98</v>
      </c>
      <c r="Q77" s="91">
        <f t="shared" si="8"/>
        <v>0.40731504571903576</v>
      </c>
      <c r="R77" s="76">
        <v>93.5</v>
      </c>
      <c r="S77" s="91">
        <f t="shared" si="9"/>
        <v>0.38861180382377392</v>
      </c>
      <c r="T77" s="76">
        <v>19.2</v>
      </c>
      <c r="U77" s="91">
        <f t="shared" si="10"/>
        <v>7.9800498753117205E-2</v>
      </c>
      <c r="V77" s="76">
        <v>2.9</v>
      </c>
      <c r="W77" s="91">
        <f t="shared" si="11"/>
        <v>1.2053200332502078E-2</v>
      </c>
      <c r="X77" s="29"/>
    </row>
    <row r="78" spans="1:24" x14ac:dyDescent="0.2">
      <c r="A78" s="42">
        <v>1995</v>
      </c>
      <c r="B78" s="48">
        <f t="shared" si="2"/>
        <v>221762</v>
      </c>
      <c r="C78" s="38">
        <v>23128</v>
      </c>
      <c r="D78" s="24">
        <f t="shared" si="7"/>
        <v>0.10429198870861554</v>
      </c>
      <c r="E78" s="36">
        <v>198634</v>
      </c>
      <c r="F78" s="24">
        <f t="shared" si="1"/>
        <v>0.89570801129138444</v>
      </c>
      <c r="G78" s="36"/>
      <c r="H78" s="49"/>
      <c r="I78" s="36"/>
      <c r="J78" s="24"/>
      <c r="K78" s="39"/>
      <c r="L78" s="27"/>
      <c r="M78" s="40">
        <v>0.85399999999999998</v>
      </c>
      <c r="N78" s="74">
        <v>25.5</v>
      </c>
      <c r="O78" s="91">
        <f t="shared" si="12"/>
        <v>0.11496844003606853</v>
      </c>
      <c r="P78" s="76">
        <v>93.9</v>
      </c>
      <c r="Q78" s="91">
        <f t="shared" si="8"/>
        <v>0.42335437330928766</v>
      </c>
      <c r="R78" s="76">
        <v>84.2</v>
      </c>
      <c r="S78" s="91">
        <f t="shared" si="9"/>
        <v>0.37962128043282234</v>
      </c>
      <c r="T78" s="76">
        <v>16</v>
      </c>
      <c r="U78" s="91">
        <f t="shared" si="10"/>
        <v>7.2137060414788096E-2</v>
      </c>
      <c r="V78" s="76">
        <v>2.2000000000000002</v>
      </c>
      <c r="W78" s="91">
        <f t="shared" si="11"/>
        <v>9.9188458070333645E-3</v>
      </c>
      <c r="X78" s="29"/>
    </row>
    <row r="79" spans="1:24" x14ac:dyDescent="0.2">
      <c r="A79" s="42">
        <v>1996</v>
      </c>
      <c r="B79" s="48">
        <f t="shared" si="2"/>
        <v>212020</v>
      </c>
      <c r="C79" s="38">
        <v>17102</v>
      </c>
      <c r="D79" s="24">
        <f t="shared" si="7"/>
        <v>8.0662201679086873E-2</v>
      </c>
      <c r="E79" s="36">
        <v>194917</v>
      </c>
      <c r="F79" s="24">
        <f t="shared" si="1"/>
        <v>0.91933308178473727</v>
      </c>
      <c r="G79" s="36">
        <v>1</v>
      </c>
      <c r="H79" s="49">
        <f>IF(F79=0,0,(G79/$B79))</f>
        <v>4.7165361758324683E-6</v>
      </c>
      <c r="I79" s="36"/>
      <c r="J79" s="24"/>
      <c r="K79" s="39"/>
      <c r="L79" s="27"/>
      <c r="M79" s="40">
        <v>0.878</v>
      </c>
      <c r="N79" s="74">
        <v>25.6</v>
      </c>
      <c r="O79" s="91">
        <f t="shared" si="12"/>
        <v>0.12075471698113208</v>
      </c>
      <c r="P79" s="76">
        <v>87.4</v>
      </c>
      <c r="Q79" s="91">
        <f t="shared" si="8"/>
        <v>0.41226415094339625</v>
      </c>
      <c r="R79" s="76">
        <v>81</v>
      </c>
      <c r="S79" s="91">
        <f t="shared" si="9"/>
        <v>0.38207547169811323</v>
      </c>
      <c r="T79" s="76">
        <v>15</v>
      </c>
      <c r="U79" s="91">
        <f t="shared" si="10"/>
        <v>7.0754716981132074E-2</v>
      </c>
      <c r="V79" s="76">
        <v>3</v>
      </c>
      <c r="W79" s="91">
        <f t="shared" si="11"/>
        <v>1.4150943396226415E-2</v>
      </c>
      <c r="X79" s="29"/>
    </row>
    <row r="80" spans="1:24" x14ac:dyDescent="0.2">
      <c r="A80" s="42">
        <v>1997</v>
      </c>
      <c r="B80" s="48">
        <f t="shared" si="2"/>
        <v>205946</v>
      </c>
      <c r="C80" s="38">
        <v>17218</v>
      </c>
      <c r="D80" s="24">
        <f t="shared" si="7"/>
        <v>8.3604439998834643E-2</v>
      </c>
      <c r="E80" s="36">
        <v>188678</v>
      </c>
      <c r="F80" s="24">
        <f t="shared" si="1"/>
        <v>0.9161527779126567</v>
      </c>
      <c r="G80" s="36">
        <v>50</v>
      </c>
      <c r="H80" s="49">
        <f>IF(F80=0,0,(G80/$B80))</f>
        <v>2.427820885086382E-4</v>
      </c>
      <c r="I80" s="36"/>
      <c r="J80" s="24"/>
      <c r="K80" s="39"/>
      <c r="L80" s="27"/>
      <c r="M80" s="40">
        <v>0.872</v>
      </c>
      <c r="N80" s="74">
        <v>20.73</v>
      </c>
      <c r="O80" s="91">
        <f t="shared" si="12"/>
        <v>0.10051883819036997</v>
      </c>
      <c r="P80" s="76">
        <v>84.3</v>
      </c>
      <c r="Q80" s="91">
        <f t="shared" si="8"/>
        <v>0.40876691073073745</v>
      </c>
      <c r="R80" s="76">
        <v>82.9</v>
      </c>
      <c r="S80" s="91">
        <f t="shared" si="9"/>
        <v>0.40197837366047617</v>
      </c>
      <c r="T80" s="76">
        <v>15.4</v>
      </c>
      <c r="U80" s="91">
        <f t="shared" si="10"/>
        <v>7.4673907772874942E-2</v>
      </c>
      <c r="V80" s="76">
        <v>2.9</v>
      </c>
      <c r="W80" s="91">
        <f t="shared" si="11"/>
        <v>1.4061969645541385E-2</v>
      </c>
      <c r="X80" s="29"/>
    </row>
    <row r="81" spans="1:24" x14ac:dyDescent="0.2">
      <c r="A81" s="42">
        <v>1998</v>
      </c>
      <c r="B81" s="48">
        <f t="shared" si="2"/>
        <v>210247</v>
      </c>
      <c r="C81" s="38">
        <v>17414</v>
      </c>
      <c r="D81" s="24">
        <f t="shared" si="7"/>
        <v>8.2826389912816836E-2</v>
      </c>
      <c r="E81" s="36">
        <v>192833</v>
      </c>
      <c r="F81" s="24">
        <f t="shared" si="1"/>
        <v>0.91717361008718312</v>
      </c>
      <c r="G81" s="36"/>
      <c r="H81" s="49"/>
      <c r="I81" s="36"/>
      <c r="J81" s="24"/>
      <c r="K81" s="39"/>
      <c r="L81" s="27"/>
      <c r="M81" s="40">
        <v>0.90700000000000003</v>
      </c>
      <c r="N81" s="74">
        <v>25.3</v>
      </c>
      <c r="O81" s="91">
        <f t="shared" si="12"/>
        <v>0.12030432715168808</v>
      </c>
      <c r="P81" s="76">
        <v>90.7</v>
      </c>
      <c r="Q81" s="91">
        <f t="shared" si="8"/>
        <v>0.43128863528292921</v>
      </c>
      <c r="R81" s="76">
        <v>80.099999999999994</v>
      </c>
      <c r="S81" s="91">
        <f t="shared" si="9"/>
        <v>0.38088445078459343</v>
      </c>
      <c r="T81" s="76">
        <v>12</v>
      </c>
      <c r="U81" s="91">
        <f t="shared" si="10"/>
        <v>5.7061340941512127E-2</v>
      </c>
      <c r="V81" s="76">
        <v>2.2000000000000002</v>
      </c>
      <c r="W81" s="91">
        <f t="shared" si="11"/>
        <v>1.0461245839277225E-2</v>
      </c>
      <c r="X81" s="29"/>
    </row>
    <row r="82" spans="1:24" x14ac:dyDescent="0.2">
      <c r="A82" s="42">
        <v>1999</v>
      </c>
      <c r="B82" s="48">
        <f t="shared" si="2"/>
        <v>200242</v>
      </c>
      <c r="C82" s="38">
        <v>17813</v>
      </c>
      <c r="D82" s="24">
        <f t="shared" si="7"/>
        <v>8.8957361592473111E-2</v>
      </c>
      <c r="E82" s="36">
        <v>182429</v>
      </c>
      <c r="F82" s="24">
        <f t="shared" si="1"/>
        <v>0.91104263840752686</v>
      </c>
      <c r="G82" s="36"/>
      <c r="H82" s="49"/>
      <c r="I82" s="36"/>
      <c r="J82" s="24"/>
      <c r="K82" s="39"/>
      <c r="L82" s="27"/>
      <c r="M82" s="40">
        <v>0.89200000000000002</v>
      </c>
      <c r="N82" s="81">
        <v>19.8</v>
      </c>
      <c r="O82" s="91">
        <f t="shared" si="12"/>
        <v>9.895052473763119E-2</v>
      </c>
      <c r="P82" s="83">
        <v>90</v>
      </c>
      <c r="Q82" s="91">
        <f t="shared" si="8"/>
        <v>0.4497751124437781</v>
      </c>
      <c r="R82" s="83">
        <v>76.5</v>
      </c>
      <c r="S82" s="91">
        <f t="shared" si="9"/>
        <v>0.3823088455772114</v>
      </c>
      <c r="T82" s="83">
        <v>11.6</v>
      </c>
      <c r="U82" s="91">
        <f t="shared" si="10"/>
        <v>5.7971014492753624E-2</v>
      </c>
      <c r="V82" s="83">
        <v>2.2000000000000002</v>
      </c>
      <c r="W82" s="91">
        <f t="shared" si="11"/>
        <v>1.0994502748625689E-2</v>
      </c>
      <c r="X82" s="29"/>
    </row>
    <row r="83" spans="1:24" x14ac:dyDescent="0.2">
      <c r="A83" s="42"/>
      <c r="B83" s="48"/>
      <c r="C83" s="38"/>
      <c r="D83" s="24"/>
      <c r="E83" s="36"/>
      <c r="F83" s="24"/>
      <c r="G83" s="36"/>
      <c r="H83" s="49"/>
      <c r="I83" s="36"/>
      <c r="J83" s="24"/>
      <c r="K83" s="39"/>
      <c r="L83" s="27"/>
      <c r="M83" s="40"/>
      <c r="N83" s="81"/>
      <c r="O83" s="95"/>
      <c r="P83" s="83"/>
      <c r="Q83" s="91"/>
      <c r="R83" s="83"/>
      <c r="S83" s="91"/>
      <c r="T83" s="83"/>
      <c r="U83" s="91"/>
      <c r="V83" s="83"/>
      <c r="W83" s="91"/>
      <c r="X83" s="29"/>
    </row>
    <row r="84" spans="1:24" x14ac:dyDescent="0.2">
      <c r="A84" s="42">
        <v>2000</v>
      </c>
      <c r="B84" s="48">
        <f t="shared" si="2"/>
        <v>183741</v>
      </c>
      <c r="C84" s="38">
        <v>11212</v>
      </c>
      <c r="D84" s="24">
        <f t="shared" si="7"/>
        <v>6.1020675842626305E-2</v>
      </c>
      <c r="E84" s="36">
        <v>172529</v>
      </c>
      <c r="F84" s="24">
        <f t="shared" si="1"/>
        <v>0.93897932415737373</v>
      </c>
      <c r="G84" s="36"/>
      <c r="H84" s="49"/>
      <c r="I84" s="36"/>
      <c r="J84" s="24"/>
      <c r="K84" s="39"/>
      <c r="L84" s="27"/>
      <c r="M84" s="40">
        <v>0.86599999999999999</v>
      </c>
      <c r="N84" s="85">
        <v>12.9</v>
      </c>
      <c r="O84" s="91">
        <f t="shared" ref="O84:O90" si="13">IF(($N84+$P84+$R84+$T84+$V84)=0,0,N84/($N84+$P84+$R84+$T84+$V84))</f>
        <v>7.0184983677910776E-2</v>
      </c>
      <c r="P84" s="86">
        <v>79.5</v>
      </c>
      <c r="Q84" s="91">
        <f t="shared" ref="Q84:Q90" si="14">IF(($N84+$P84+$R84+$T84+$V84)=0,0,P84/($N84+$P84+$R84+$T84+$V84))</f>
        <v>0.43253536452665936</v>
      </c>
      <c r="R84" s="86">
        <v>74.5</v>
      </c>
      <c r="S84" s="91">
        <f t="shared" ref="S84:S90" si="15">IF(($N84+$P84+$R84+$T84+$V84)=0,0,R84/($N84+$P84+$R84+$T84+$V84))</f>
        <v>0.40533188248095753</v>
      </c>
      <c r="T84" s="86">
        <v>14.5</v>
      </c>
      <c r="U84" s="91">
        <f t="shared" ref="U84:U90" si="16">IF(($N84+$P84+$R84+$T84+$V84)=0,0,T84/($N84+$P84+$R84+$T84+$V84))</f>
        <v>7.8890097932535361E-2</v>
      </c>
      <c r="V84" s="86">
        <v>2.4</v>
      </c>
      <c r="W84" s="91">
        <f t="shared" ref="W84:W90" si="17">IF(($N84+$P84+$R84+$T84+$V84)=0,0,V84/($N84+$P84+$R84+$T84+$V84))</f>
        <v>1.3057671381936886E-2</v>
      </c>
      <c r="X84" s="29"/>
    </row>
    <row r="85" spans="1:24" x14ac:dyDescent="0.2">
      <c r="A85" s="42">
        <v>2001</v>
      </c>
      <c r="B85" s="48">
        <f t="shared" si="2"/>
        <v>182576</v>
      </c>
      <c r="C85" s="38">
        <v>10970</v>
      </c>
      <c r="D85" s="24">
        <f t="shared" si="7"/>
        <v>6.0084567522565947E-2</v>
      </c>
      <c r="E85" s="36">
        <v>171606</v>
      </c>
      <c r="F85" s="24">
        <f t="shared" si="1"/>
        <v>0.93991543247743403</v>
      </c>
      <c r="G85" s="36"/>
      <c r="H85" s="49"/>
      <c r="I85" s="36"/>
      <c r="J85" s="24"/>
      <c r="K85" s="39"/>
      <c r="L85" s="27"/>
      <c r="M85" s="40">
        <v>0.88400000000000001</v>
      </c>
      <c r="N85" s="85">
        <v>7.9</v>
      </c>
      <c r="O85" s="91">
        <f t="shared" si="13"/>
        <v>4.3301907476430611E-2</v>
      </c>
      <c r="P85" s="86">
        <v>65.44</v>
      </c>
      <c r="Q85" s="91">
        <f t="shared" si="14"/>
        <v>0.35869326901995174</v>
      </c>
      <c r="R85" s="86">
        <v>78.3</v>
      </c>
      <c r="S85" s="91">
        <f t="shared" si="15"/>
        <v>0.42918219688664766</v>
      </c>
      <c r="T85" s="86">
        <v>23.5</v>
      </c>
      <c r="U85" s="91">
        <f t="shared" si="16"/>
        <v>0.12880947160710371</v>
      </c>
      <c r="V85" s="76">
        <v>7.3</v>
      </c>
      <c r="W85" s="91">
        <f t="shared" si="17"/>
        <v>4.0013155009866255E-2</v>
      </c>
      <c r="X85" s="29"/>
    </row>
    <row r="86" spans="1:24" x14ac:dyDescent="0.2">
      <c r="A86" s="43">
        <v>2002</v>
      </c>
      <c r="B86" s="48">
        <f t="shared" si="2"/>
        <v>169363</v>
      </c>
      <c r="C86" s="38">
        <v>9350</v>
      </c>
      <c r="D86" s="24">
        <f t="shared" si="7"/>
        <v>5.5206863364489295E-2</v>
      </c>
      <c r="E86" s="36">
        <v>160013</v>
      </c>
      <c r="F86" s="24">
        <f t="shared" si="1"/>
        <v>0.94479313663551068</v>
      </c>
      <c r="G86" s="36"/>
      <c r="H86" s="49"/>
      <c r="I86" s="36"/>
      <c r="J86" s="24"/>
      <c r="K86" s="39"/>
      <c r="L86" s="27"/>
      <c r="M86" s="40">
        <v>0.85299999999999998</v>
      </c>
      <c r="N86" s="87">
        <v>10.5</v>
      </c>
      <c r="O86" s="91">
        <f t="shared" si="13"/>
        <v>6.198347107438016E-2</v>
      </c>
      <c r="P86" s="88">
        <v>71.900000000000006</v>
      </c>
      <c r="Q86" s="91">
        <f t="shared" si="14"/>
        <v>0.42443919716646994</v>
      </c>
      <c r="R86" s="88">
        <v>68</v>
      </c>
      <c r="S86" s="91">
        <f t="shared" si="15"/>
        <v>0.40141676505312868</v>
      </c>
      <c r="T86" s="88">
        <v>15.3</v>
      </c>
      <c r="U86" s="91">
        <f t="shared" si="16"/>
        <v>9.0318772136953954E-2</v>
      </c>
      <c r="V86" s="88">
        <v>3.7</v>
      </c>
      <c r="W86" s="91">
        <f t="shared" si="17"/>
        <v>2.1841794569067298E-2</v>
      </c>
      <c r="X86" s="30"/>
    </row>
    <row r="87" spans="1:24" x14ac:dyDescent="0.2">
      <c r="A87" s="52">
        <v>2003</v>
      </c>
      <c r="B87" s="53">
        <f>C87+E87+G87+I87+K87</f>
        <v>156650</v>
      </c>
      <c r="C87" s="54">
        <v>9958</v>
      </c>
      <c r="D87" s="55">
        <f>IF(B87=0,0,(C87/$B87))</f>
        <v>6.3568464730290458E-2</v>
      </c>
      <c r="E87" s="56">
        <v>146692</v>
      </c>
      <c r="F87" s="55">
        <f>IF(D87=0,0,(E87/$B87))</f>
        <v>0.93643153526970957</v>
      </c>
      <c r="G87" s="56"/>
      <c r="H87" s="57"/>
      <c r="I87" s="56"/>
      <c r="J87" s="55"/>
      <c r="K87" s="58"/>
      <c r="L87" s="59"/>
      <c r="M87" s="60">
        <v>0.85</v>
      </c>
      <c r="N87" s="89">
        <v>7.9</v>
      </c>
      <c r="O87" s="91">
        <f t="shared" si="13"/>
        <v>5.0446998722860799E-2</v>
      </c>
      <c r="P87" s="90">
        <v>59</v>
      </c>
      <c r="Q87" s="91">
        <f t="shared" si="14"/>
        <v>0.37675606641123882</v>
      </c>
      <c r="R87" s="90">
        <v>68.599999999999994</v>
      </c>
      <c r="S87" s="91">
        <f t="shared" si="15"/>
        <v>0.43805874840357595</v>
      </c>
      <c r="T87" s="90">
        <v>17.600000000000001</v>
      </c>
      <c r="U87" s="91">
        <f t="shared" si="16"/>
        <v>0.11238825031928482</v>
      </c>
      <c r="V87" s="90">
        <v>3.5</v>
      </c>
      <c r="W87" s="91">
        <f t="shared" si="17"/>
        <v>2.2349936143039591E-2</v>
      </c>
      <c r="X87" s="61"/>
    </row>
    <row r="88" spans="1:24" x14ac:dyDescent="0.2">
      <c r="A88" s="108">
        <v>2004</v>
      </c>
      <c r="B88" s="110">
        <v>146624</v>
      </c>
      <c r="C88" s="96">
        <v>8559</v>
      </c>
      <c r="D88" s="97">
        <f>IF(B88=0,0,(C88/$B88))</f>
        <v>5.8373799650807509E-2</v>
      </c>
      <c r="E88" s="98">
        <v>138065</v>
      </c>
      <c r="F88" s="97">
        <f>IF(D88=0,0,(E88/$B88))</f>
        <v>0.94162620034919253</v>
      </c>
      <c r="G88" s="98"/>
      <c r="H88" s="99"/>
      <c r="I88" s="98"/>
      <c r="J88" s="97"/>
      <c r="K88" s="100"/>
      <c r="L88" s="101"/>
      <c r="M88" s="112">
        <v>0.84</v>
      </c>
      <c r="N88" s="114">
        <v>6.6</v>
      </c>
      <c r="O88" s="115">
        <f t="shared" si="13"/>
        <v>4.4989775051124746E-2</v>
      </c>
      <c r="P88" s="116">
        <v>51.5</v>
      </c>
      <c r="Q88" s="115">
        <f t="shared" si="14"/>
        <v>0.3510565780504431</v>
      </c>
      <c r="R88" s="116">
        <v>67.599999999999994</v>
      </c>
      <c r="S88" s="115">
        <f t="shared" si="15"/>
        <v>0.46080436264485342</v>
      </c>
      <c r="T88" s="116">
        <v>17.5</v>
      </c>
      <c r="U88" s="115">
        <f t="shared" si="16"/>
        <v>0.11929107021131562</v>
      </c>
      <c r="V88" s="116">
        <v>3.5</v>
      </c>
      <c r="W88" s="117">
        <f t="shared" si="17"/>
        <v>2.3858214042263123E-2</v>
      </c>
      <c r="X88" s="61"/>
    </row>
    <row r="89" spans="1:24" x14ac:dyDescent="0.2">
      <c r="A89" s="109">
        <v>2005</v>
      </c>
      <c r="B89" s="111">
        <v>139549</v>
      </c>
      <c r="C89" s="102">
        <v>10236</v>
      </c>
      <c r="D89" s="103">
        <f t="shared" si="7"/>
        <v>7.3350579366387433E-2</v>
      </c>
      <c r="E89" s="104">
        <v>129314</v>
      </c>
      <c r="F89" s="103">
        <f t="shared" si="1"/>
        <v>0.92665658657532479</v>
      </c>
      <c r="G89" s="104"/>
      <c r="H89" s="105"/>
      <c r="I89" s="104"/>
      <c r="J89" s="103"/>
      <c r="K89" s="106"/>
      <c r="L89" s="107"/>
      <c r="M89" s="113">
        <v>0.81499999999999995</v>
      </c>
      <c r="N89" s="118">
        <v>7.1</v>
      </c>
      <c r="O89" s="119">
        <f t="shared" si="13"/>
        <v>5.0866886373405924E-2</v>
      </c>
      <c r="P89" s="120">
        <v>45.38</v>
      </c>
      <c r="Q89" s="119">
        <f t="shared" si="14"/>
        <v>0.32511821177819172</v>
      </c>
      <c r="R89" s="120">
        <v>65.3</v>
      </c>
      <c r="S89" s="119">
        <f t="shared" si="15"/>
        <v>0.46783206763146579</v>
      </c>
      <c r="T89" s="120">
        <v>17.5</v>
      </c>
      <c r="U89" s="119">
        <f t="shared" si="16"/>
        <v>0.12537612838515547</v>
      </c>
      <c r="V89" s="120">
        <v>4.3</v>
      </c>
      <c r="W89" s="121">
        <f t="shared" si="17"/>
        <v>3.0806705831781054E-2</v>
      </c>
      <c r="X89" s="122"/>
    </row>
    <row r="90" spans="1:24" x14ac:dyDescent="0.2">
      <c r="A90" s="109">
        <v>2006</v>
      </c>
      <c r="B90" s="111">
        <v>135373</v>
      </c>
      <c r="C90" s="102">
        <v>10972</v>
      </c>
      <c r="D90" s="103">
        <f t="shared" si="7"/>
        <v>8.1050135551402419E-2</v>
      </c>
      <c r="E90" s="104">
        <v>124402</v>
      </c>
      <c r="F90" s="103">
        <f t="shared" si="1"/>
        <v>0.91895725144600471</v>
      </c>
      <c r="G90" s="104"/>
      <c r="H90" s="105"/>
      <c r="I90" s="104"/>
      <c r="J90" s="103"/>
      <c r="K90" s="106"/>
      <c r="L90" s="107"/>
      <c r="M90" s="113">
        <v>0.79700000000000004</v>
      </c>
      <c r="N90" s="118">
        <v>5.62</v>
      </c>
      <c r="O90" s="119">
        <f t="shared" si="13"/>
        <v>4.1561899127348027E-2</v>
      </c>
      <c r="P90" s="120">
        <v>43.4</v>
      </c>
      <c r="Q90" s="119">
        <f t="shared" si="14"/>
        <v>0.32095843810087266</v>
      </c>
      <c r="R90" s="120">
        <v>63.8</v>
      </c>
      <c r="S90" s="119">
        <f t="shared" si="15"/>
        <v>0.47182369471971602</v>
      </c>
      <c r="T90" s="120">
        <v>18</v>
      </c>
      <c r="U90" s="119">
        <f t="shared" si="16"/>
        <v>0.13311640289897944</v>
      </c>
      <c r="V90" s="120">
        <v>4.4000000000000004</v>
      </c>
      <c r="W90" s="121">
        <f t="shared" si="17"/>
        <v>3.2539565153083864E-2</v>
      </c>
      <c r="X90" s="123"/>
    </row>
    <row r="91" spans="1:24" x14ac:dyDescent="0.2">
      <c r="A91" s="109">
        <v>2007</v>
      </c>
      <c r="B91" s="111">
        <v>131824</v>
      </c>
      <c r="C91" s="102">
        <v>10323</v>
      </c>
      <c r="D91" s="103">
        <f t="shared" si="7"/>
        <v>7.8308957397742449E-2</v>
      </c>
      <c r="E91" s="104">
        <v>121491</v>
      </c>
      <c r="F91" s="103">
        <f t="shared" si="1"/>
        <v>0.92161518388153907</v>
      </c>
      <c r="G91" s="104"/>
      <c r="H91" s="105"/>
      <c r="I91" s="104"/>
      <c r="J91" s="103"/>
      <c r="K91" s="106"/>
      <c r="L91" s="107"/>
      <c r="M91" s="113">
        <v>0.79200000000000004</v>
      </c>
      <c r="N91" s="118">
        <v>5</v>
      </c>
      <c r="O91" s="119">
        <v>4.2000000000000003E-2</v>
      </c>
      <c r="P91" s="120">
        <v>43</v>
      </c>
      <c r="Q91" s="119">
        <v>0.32500000000000001</v>
      </c>
      <c r="R91" s="120">
        <v>63</v>
      </c>
      <c r="S91" s="119">
        <v>0.48099999999999998</v>
      </c>
      <c r="T91" s="120">
        <v>16</v>
      </c>
      <c r="U91" s="119">
        <v>0.122</v>
      </c>
      <c r="V91" s="120">
        <v>4</v>
      </c>
      <c r="W91" s="121">
        <v>0.03</v>
      </c>
      <c r="X91" s="123"/>
    </row>
    <row r="92" spans="1:24" x14ac:dyDescent="0.2">
      <c r="A92" s="124">
        <v>2008</v>
      </c>
      <c r="B92" s="125">
        <v>123270</v>
      </c>
      <c r="C92" s="126">
        <v>11086</v>
      </c>
      <c r="D92" s="127">
        <f t="shared" ref="D92:D93" si="18">IF(B92=0,0,(C92/$B92))</f>
        <v>8.9932668126875961E-2</v>
      </c>
      <c r="E92" s="128">
        <v>112184</v>
      </c>
      <c r="F92" s="127">
        <f t="shared" ref="F92:F93" si="19">IF(D92=0,0,(E92/$B92))</f>
        <v>0.91006733187312405</v>
      </c>
      <c r="G92" s="128"/>
      <c r="H92" s="129"/>
      <c r="I92" s="128"/>
      <c r="J92" s="127"/>
      <c r="K92" s="130"/>
      <c r="L92" s="131"/>
      <c r="M92" s="132">
        <v>0.77400000000000002</v>
      </c>
      <c r="N92" s="133">
        <v>6</v>
      </c>
      <c r="O92" s="134">
        <v>4.5999999999999999E-2</v>
      </c>
      <c r="P92" s="135">
        <v>39</v>
      </c>
      <c r="Q92" s="134">
        <v>0.315</v>
      </c>
      <c r="R92" s="135">
        <v>58</v>
      </c>
      <c r="S92" s="134">
        <v>0.47099999999999997</v>
      </c>
      <c r="T92" s="135">
        <v>17</v>
      </c>
      <c r="U92" s="134">
        <v>0.13600000000000001</v>
      </c>
      <c r="V92" s="135">
        <v>4</v>
      </c>
      <c r="W92" s="136">
        <v>3.1E-2</v>
      </c>
      <c r="X92" s="137"/>
    </row>
    <row r="93" spans="1:24" x14ac:dyDescent="0.2">
      <c r="A93" s="138">
        <v>2009</v>
      </c>
      <c r="B93" s="139">
        <v>114757</v>
      </c>
      <c r="C93" s="140">
        <v>10602</v>
      </c>
      <c r="D93" s="141">
        <f t="shared" si="18"/>
        <v>9.2386521083681172E-2</v>
      </c>
      <c r="E93" s="142">
        <v>104155</v>
      </c>
      <c r="F93" s="141">
        <f t="shared" si="19"/>
        <v>0.90761347891631883</v>
      </c>
      <c r="G93" s="142"/>
      <c r="H93" s="143"/>
      <c r="I93" s="142"/>
      <c r="J93" s="141"/>
      <c r="K93" s="144"/>
      <c r="L93" s="145"/>
      <c r="M93" s="132">
        <v>0.74299999999999999</v>
      </c>
      <c r="N93" s="146">
        <v>5</v>
      </c>
      <c r="O93" s="147">
        <v>0.04</v>
      </c>
      <c r="P93" s="148">
        <v>39</v>
      </c>
      <c r="Q93" s="147">
        <v>0.33600000000000002</v>
      </c>
      <c r="R93" s="148">
        <v>52</v>
      </c>
      <c r="S93" s="147">
        <v>0.45</v>
      </c>
      <c r="T93" s="148">
        <v>16</v>
      </c>
      <c r="U93" s="147">
        <v>0.13600000000000001</v>
      </c>
      <c r="V93" s="148">
        <v>4</v>
      </c>
      <c r="W93" s="149">
        <v>3.6999999999999998E-2</v>
      </c>
      <c r="X93" s="150"/>
    </row>
    <row r="94" spans="1:24" x14ac:dyDescent="0.2">
      <c r="A94" s="151"/>
      <c r="B94" s="152"/>
      <c r="C94" s="153"/>
      <c r="D94" s="154"/>
      <c r="E94" s="155"/>
      <c r="F94" s="154"/>
      <c r="G94" s="155"/>
      <c r="H94" s="156"/>
      <c r="I94" s="155"/>
      <c r="J94" s="154"/>
      <c r="K94" s="157"/>
      <c r="L94" s="158"/>
      <c r="M94" s="159"/>
      <c r="N94" s="160"/>
      <c r="O94" s="161"/>
      <c r="P94" s="162"/>
      <c r="Q94" s="161"/>
      <c r="R94" s="162"/>
      <c r="S94" s="161"/>
      <c r="T94" s="162"/>
      <c r="U94" s="161"/>
      <c r="V94" s="162"/>
      <c r="W94" s="163"/>
      <c r="X94" s="164"/>
    </row>
    <row r="95" spans="1:24" x14ac:dyDescent="0.2">
      <c r="A95" s="165">
        <v>2010</v>
      </c>
      <c r="B95" s="166">
        <v>106222</v>
      </c>
      <c r="C95" s="167">
        <v>7423</v>
      </c>
      <c r="D95" s="168">
        <v>7.0000000000000007E-2</v>
      </c>
      <c r="E95" s="169">
        <v>98799</v>
      </c>
      <c r="F95" s="168">
        <v>0.93</v>
      </c>
      <c r="G95" s="169"/>
      <c r="H95" s="170"/>
      <c r="I95" s="169"/>
      <c r="J95" s="168"/>
      <c r="K95" s="171"/>
      <c r="L95" s="172"/>
      <c r="M95" s="173">
        <v>0.73899999999999999</v>
      </c>
      <c r="N95" s="174">
        <v>5</v>
      </c>
      <c r="O95" s="175">
        <v>4.5999999999999999E-2</v>
      </c>
      <c r="P95" s="176">
        <v>40</v>
      </c>
      <c r="Q95" s="175">
        <v>0.378</v>
      </c>
      <c r="R95" s="176">
        <v>45</v>
      </c>
      <c r="S95" s="175">
        <v>0.42599999999999999</v>
      </c>
      <c r="T95" s="176">
        <v>13</v>
      </c>
      <c r="U95" s="175">
        <v>0.125</v>
      </c>
      <c r="V95" s="176">
        <v>3</v>
      </c>
      <c r="W95" s="177">
        <v>2.5000000000000001E-2</v>
      </c>
      <c r="X95" s="178"/>
    </row>
    <row r="96" spans="1:24" x14ac:dyDescent="0.2">
      <c r="A96" s="138">
        <v>2011</v>
      </c>
      <c r="B96" s="139">
        <v>97984</v>
      </c>
      <c r="C96" s="140">
        <v>7062</v>
      </c>
      <c r="D96" s="141">
        <v>7.1999999999999995E-2</v>
      </c>
      <c r="E96" s="142">
        <v>90922</v>
      </c>
      <c r="F96" s="141">
        <v>0.92800000000000005</v>
      </c>
      <c r="G96" s="142"/>
      <c r="H96" s="143"/>
      <c r="I96" s="142"/>
      <c r="J96" s="141"/>
      <c r="K96" s="144"/>
      <c r="L96" s="145"/>
      <c r="M96" s="179">
        <v>0.74199999999999999</v>
      </c>
      <c r="N96" s="146">
        <v>6</v>
      </c>
      <c r="O96" s="147">
        <v>5.7000000000000002E-2</v>
      </c>
      <c r="P96" s="148">
        <v>32</v>
      </c>
      <c r="Q96" s="147">
        <v>0.32700000000000001</v>
      </c>
      <c r="R96" s="148">
        <v>42</v>
      </c>
      <c r="S96" s="147">
        <v>0.42699999999999999</v>
      </c>
      <c r="T96" s="148">
        <v>15</v>
      </c>
      <c r="U96" s="147">
        <v>0.157</v>
      </c>
      <c r="V96" s="148">
        <v>3</v>
      </c>
      <c r="W96" s="149">
        <v>3.3000000000000002E-2</v>
      </c>
      <c r="X96" s="150"/>
    </row>
    <row r="97" spans="1:24" s="32" customFormat="1" x14ac:dyDescent="0.2">
      <c r="A97" s="138">
        <v>2012</v>
      </c>
      <c r="B97" s="139">
        <v>98523</v>
      </c>
      <c r="C97" s="140">
        <v>8282</v>
      </c>
      <c r="D97" s="141">
        <v>8.4000000000000005E-2</v>
      </c>
      <c r="E97" s="142">
        <v>90241</v>
      </c>
      <c r="F97" s="141">
        <v>0.91600000000000004</v>
      </c>
      <c r="G97" s="142"/>
      <c r="H97" s="143"/>
      <c r="I97" s="142"/>
      <c r="J97" s="141"/>
      <c r="K97" s="144"/>
      <c r="L97" s="145"/>
      <c r="M97" s="179">
        <v>0.70899999999999996</v>
      </c>
      <c r="N97" s="146">
        <v>5</v>
      </c>
      <c r="O97" s="147">
        <v>5.0999999999999997E-2</v>
      </c>
      <c r="P97" s="148">
        <v>28</v>
      </c>
      <c r="Q97" s="147">
        <v>0.28699999999999998</v>
      </c>
      <c r="R97" s="148">
        <v>36</v>
      </c>
      <c r="S97" s="147">
        <v>0.36199999999999999</v>
      </c>
      <c r="T97" s="148">
        <v>17</v>
      </c>
      <c r="U97" s="147">
        <v>0.17399999999999999</v>
      </c>
      <c r="V97" s="148">
        <v>12</v>
      </c>
      <c r="W97" s="149">
        <v>0.126</v>
      </c>
      <c r="X97" s="150"/>
    </row>
    <row r="98" spans="1:24" x14ac:dyDescent="0.2">
      <c r="A98" s="185">
        <v>2013</v>
      </c>
      <c r="B98" s="139">
        <v>91834</v>
      </c>
      <c r="C98" s="187">
        <v>7974</v>
      </c>
      <c r="D98" s="141">
        <v>8.6999999999999994E-2</v>
      </c>
      <c r="E98" s="142">
        <v>83860</v>
      </c>
      <c r="F98" s="141">
        <v>0.91300000000000003</v>
      </c>
      <c r="G98" s="142"/>
      <c r="H98" s="143"/>
      <c r="I98" s="142"/>
      <c r="J98" s="141"/>
      <c r="K98" s="144"/>
      <c r="L98" s="145"/>
      <c r="M98" s="179">
        <v>0.67300000000000004</v>
      </c>
      <c r="N98" s="189">
        <v>7</v>
      </c>
      <c r="O98" s="147">
        <v>7.1999999999999995E-2</v>
      </c>
      <c r="P98" s="148">
        <v>33</v>
      </c>
      <c r="Q98" s="147">
        <v>0.36399999999999999</v>
      </c>
      <c r="R98" s="148">
        <v>32</v>
      </c>
      <c r="S98" s="147">
        <v>0.35299999999999998</v>
      </c>
      <c r="T98" s="148">
        <v>13</v>
      </c>
      <c r="U98" s="147">
        <v>0.13600000000000001</v>
      </c>
      <c r="V98" s="148">
        <v>7</v>
      </c>
      <c r="W98" s="149">
        <v>7.4999999999999997E-2</v>
      </c>
      <c r="X98" s="150"/>
    </row>
    <row r="99" spans="1:24" x14ac:dyDescent="0.2">
      <c r="A99" s="186">
        <v>2014</v>
      </c>
      <c r="B99" s="139">
        <v>93051</v>
      </c>
      <c r="C99" s="180">
        <v>5902</v>
      </c>
      <c r="D99" s="181">
        <v>6.3E-2</v>
      </c>
      <c r="E99" s="180">
        <v>87149</v>
      </c>
      <c r="F99" s="181">
        <v>0.93700000000000006</v>
      </c>
      <c r="G99" s="180"/>
      <c r="H99" s="182"/>
      <c r="I99" s="180"/>
      <c r="J99" s="181"/>
      <c r="K99" s="183"/>
      <c r="L99" s="188"/>
      <c r="M99" s="179">
        <v>0.67400000000000004</v>
      </c>
      <c r="N99" s="64">
        <v>5</v>
      </c>
      <c r="O99" s="184">
        <v>5.5E-2</v>
      </c>
      <c r="P99" s="64">
        <v>31</v>
      </c>
      <c r="Q99" s="184">
        <v>0.33400000000000002</v>
      </c>
      <c r="R99" s="64">
        <v>38</v>
      </c>
      <c r="S99" s="184">
        <v>0.41299999999999998</v>
      </c>
      <c r="T99" s="64">
        <v>13</v>
      </c>
      <c r="U99" s="184">
        <v>0.14299999999999999</v>
      </c>
      <c r="V99" s="64">
        <v>5</v>
      </c>
      <c r="W99" s="190">
        <v>5.5E-2</v>
      </c>
      <c r="X99" s="150"/>
    </row>
    <row r="100" spans="1:24" x14ac:dyDescent="0.2">
      <c r="A100" s="186">
        <v>2015</v>
      </c>
      <c r="B100" s="139">
        <v>84301</v>
      </c>
      <c r="C100" s="180">
        <v>5065</v>
      </c>
      <c r="D100" s="181">
        <v>0.06</v>
      </c>
      <c r="E100" s="180">
        <v>79236</v>
      </c>
      <c r="F100" s="181">
        <v>0.94</v>
      </c>
      <c r="G100" s="180"/>
      <c r="H100" s="182"/>
      <c r="I100" s="180"/>
      <c r="J100" s="181"/>
      <c r="K100" s="183"/>
      <c r="L100" s="188"/>
      <c r="M100" s="179">
        <v>0.64600000000000002</v>
      </c>
      <c r="N100" s="64">
        <v>4</v>
      </c>
      <c r="O100" s="184">
        <v>5.2999999999999999E-2</v>
      </c>
      <c r="P100" s="64">
        <v>24</v>
      </c>
      <c r="Q100" s="184">
        <v>0.28899999999999998</v>
      </c>
      <c r="R100" s="64">
        <v>35</v>
      </c>
      <c r="S100" s="184">
        <v>0.41399999999999998</v>
      </c>
      <c r="T100" s="64">
        <v>14</v>
      </c>
      <c r="U100" s="184">
        <v>0.16200000000000001</v>
      </c>
      <c r="V100" s="64">
        <v>7</v>
      </c>
      <c r="W100" s="190">
        <v>8.2000000000000003E-2</v>
      </c>
      <c r="X100" s="150"/>
    </row>
    <row r="101" spans="1:24" x14ac:dyDescent="0.2">
      <c r="A101" s="186">
        <v>2016</v>
      </c>
      <c r="B101" s="139">
        <v>79780</v>
      </c>
      <c r="C101" s="180">
        <v>5516</v>
      </c>
      <c r="D101" s="181">
        <v>6.9000000000000006E-2</v>
      </c>
      <c r="E101" s="180">
        <v>74264</v>
      </c>
      <c r="F101" s="181">
        <v>0.93100000000000005</v>
      </c>
      <c r="G101" s="180"/>
      <c r="H101" s="182"/>
      <c r="I101" s="180"/>
      <c r="J101" s="181"/>
      <c r="K101" s="183"/>
      <c r="L101" s="188"/>
      <c r="M101" s="179">
        <v>0.61099999999999999</v>
      </c>
      <c r="N101" s="64">
        <v>5</v>
      </c>
      <c r="O101" s="184">
        <v>6.5000000000000002E-2</v>
      </c>
      <c r="P101" s="64">
        <v>24</v>
      </c>
      <c r="Q101" s="184">
        <v>0.30299999999999999</v>
      </c>
      <c r="R101" s="64">
        <v>32</v>
      </c>
      <c r="S101" s="184">
        <v>0.39700000000000002</v>
      </c>
      <c r="T101" s="64">
        <v>13</v>
      </c>
      <c r="U101" s="184">
        <v>0.159</v>
      </c>
      <c r="V101" s="64">
        <v>6</v>
      </c>
      <c r="W101" s="190">
        <v>7.5999999999999998E-2</v>
      </c>
      <c r="X101" s="150"/>
    </row>
    <row r="102" spans="1:24" x14ac:dyDescent="0.2">
      <c r="A102" s="186">
        <v>2017</v>
      </c>
      <c r="B102" s="139">
        <v>73768</v>
      </c>
      <c r="C102" s="180">
        <v>5902</v>
      </c>
      <c r="D102" s="181">
        <v>0.08</v>
      </c>
      <c r="E102" s="180">
        <v>67866</v>
      </c>
      <c r="F102" s="181">
        <v>0.92</v>
      </c>
      <c r="G102" s="180"/>
      <c r="H102" s="182"/>
      <c r="I102" s="180"/>
      <c r="J102" s="181"/>
      <c r="K102" s="183"/>
      <c r="L102" s="188"/>
      <c r="M102" s="179">
        <v>0.58799999999999997</v>
      </c>
      <c r="N102" s="64">
        <v>4</v>
      </c>
      <c r="O102" s="184">
        <v>5.5E-2</v>
      </c>
      <c r="P102" s="64">
        <v>22</v>
      </c>
      <c r="Q102" s="184">
        <v>0.30399999999999999</v>
      </c>
      <c r="R102" s="64">
        <v>31</v>
      </c>
      <c r="S102" s="184">
        <v>0.42</v>
      </c>
      <c r="T102" s="64">
        <v>11</v>
      </c>
      <c r="U102" s="184">
        <v>0.152</v>
      </c>
      <c r="V102" s="64">
        <v>5</v>
      </c>
      <c r="W102" s="190">
        <v>6.9000000000000006E-2</v>
      </c>
      <c r="X102" s="150"/>
    </row>
    <row r="103" spans="1:24" x14ac:dyDescent="0.2">
      <c r="A103" s="186">
        <v>2018</v>
      </c>
      <c r="B103" s="139">
        <v>75492</v>
      </c>
      <c r="C103" s="180">
        <v>6959</v>
      </c>
      <c r="D103" s="181">
        <v>9.1999999999999998E-2</v>
      </c>
      <c r="E103" s="180">
        <v>68533</v>
      </c>
      <c r="F103" s="181">
        <v>0.90800000000000003</v>
      </c>
      <c r="G103" s="180"/>
      <c r="H103" s="182"/>
      <c r="I103" s="180"/>
      <c r="J103" s="181"/>
      <c r="K103" s="183"/>
      <c r="L103" s="188"/>
      <c r="M103" s="179">
        <v>0.57399999999999995</v>
      </c>
      <c r="N103" s="64">
        <v>4</v>
      </c>
      <c r="O103" s="184">
        <v>4.9000000000000002E-2</v>
      </c>
      <c r="P103" s="64">
        <v>20</v>
      </c>
      <c r="Q103" s="184">
        <v>0.26900000000000002</v>
      </c>
      <c r="R103" s="64">
        <v>30</v>
      </c>
      <c r="S103" s="184">
        <v>0.39400000000000002</v>
      </c>
      <c r="T103" s="64">
        <v>14</v>
      </c>
      <c r="U103" s="184">
        <v>0.18099999999999999</v>
      </c>
      <c r="V103" s="64">
        <v>8</v>
      </c>
      <c r="W103" s="190">
        <v>0.107</v>
      </c>
      <c r="X103" s="150"/>
    </row>
    <row r="104" spans="1:24" x14ac:dyDescent="0.2">
      <c r="A104" s="186">
        <v>2019</v>
      </c>
      <c r="B104" s="139">
        <v>70379</v>
      </c>
      <c r="C104" s="180">
        <v>4816</v>
      </c>
      <c r="D104" s="181">
        <v>6.8000000000000005E-2</v>
      </c>
      <c r="E104" s="180">
        <v>65563</v>
      </c>
      <c r="F104" s="181">
        <v>0.93200000000000005</v>
      </c>
      <c r="G104" s="180"/>
      <c r="H104" s="182"/>
      <c r="I104" s="180"/>
      <c r="J104" s="181"/>
      <c r="K104" s="183"/>
      <c r="L104" s="188"/>
      <c r="M104" s="179">
        <v>0.56100000000000005</v>
      </c>
      <c r="N104" s="64">
        <v>3</v>
      </c>
      <c r="O104" s="184">
        <v>4.4999999999999998E-2</v>
      </c>
      <c r="P104" s="64">
        <v>18</v>
      </c>
      <c r="Q104" s="184">
        <v>0.25600000000000001</v>
      </c>
      <c r="R104" s="64">
        <v>29</v>
      </c>
      <c r="S104" s="184">
        <v>0.41799999999999998</v>
      </c>
      <c r="T104" s="64">
        <v>14</v>
      </c>
      <c r="U104" s="184">
        <v>0.193</v>
      </c>
      <c r="V104" s="64">
        <v>6</v>
      </c>
      <c r="W104" s="190">
        <v>8.7999999999999995E-2</v>
      </c>
      <c r="X104" s="150"/>
    </row>
    <row r="105" spans="1:24" x14ac:dyDescent="0.2">
      <c r="A105" s="186"/>
      <c r="B105" s="139"/>
      <c r="C105" s="180"/>
      <c r="D105" s="181"/>
      <c r="E105" s="180"/>
      <c r="F105" s="181"/>
      <c r="G105" s="180"/>
      <c r="H105" s="182"/>
      <c r="I105" s="180"/>
      <c r="J105" s="181"/>
      <c r="K105" s="183"/>
      <c r="L105" s="188"/>
      <c r="M105" s="179"/>
      <c r="N105" s="64"/>
      <c r="O105" s="184"/>
      <c r="P105" s="64"/>
      <c r="Q105" s="184"/>
      <c r="R105" s="64"/>
      <c r="S105" s="184"/>
      <c r="T105" s="64"/>
      <c r="U105" s="184"/>
      <c r="V105" s="64"/>
      <c r="W105" s="190"/>
      <c r="X105" s="150"/>
    </row>
    <row r="106" spans="1:24" x14ac:dyDescent="0.2">
      <c r="A106" s="186">
        <v>2020</v>
      </c>
      <c r="B106" s="139">
        <v>57670</v>
      </c>
      <c r="C106" s="180">
        <v>4091</v>
      </c>
      <c r="D106" s="181">
        <v>7.0999999999999994E-2</v>
      </c>
      <c r="E106" s="180">
        <v>53579</v>
      </c>
      <c r="F106" s="181">
        <v>0.92900000000000005</v>
      </c>
      <c r="G106" s="180"/>
      <c r="H106" s="182"/>
      <c r="I106" s="180"/>
      <c r="J106" s="181"/>
      <c r="K106" s="183"/>
      <c r="L106" s="188"/>
      <c r="M106" s="179">
        <v>0.501</v>
      </c>
      <c r="N106" s="64">
        <v>3</v>
      </c>
      <c r="O106" s="184">
        <v>4.3999999999999997E-2</v>
      </c>
      <c r="P106" s="64">
        <v>17</v>
      </c>
      <c r="Q106" s="184">
        <v>0.29299999999999998</v>
      </c>
      <c r="R106" s="64">
        <v>26</v>
      </c>
      <c r="S106" s="184">
        <v>0.44900000000000001</v>
      </c>
      <c r="T106" s="64">
        <v>9</v>
      </c>
      <c r="U106" s="184">
        <v>0.16400000000000001</v>
      </c>
      <c r="V106" s="64">
        <v>2</v>
      </c>
      <c r="W106" s="190">
        <v>0.05</v>
      </c>
      <c r="X106" s="150"/>
    </row>
    <row r="107" spans="1:24" x14ac:dyDescent="0.2">
      <c r="A107" s="186">
        <v>2021</v>
      </c>
      <c r="B107" s="139">
        <v>56562</v>
      </c>
      <c r="C107" s="180">
        <v>4645</v>
      </c>
      <c r="D107" s="181">
        <v>8.2000000000000003E-2</v>
      </c>
      <c r="E107" s="180">
        <v>51915</v>
      </c>
      <c r="F107" s="181">
        <v>0.91800000000000004</v>
      </c>
      <c r="G107" s="180"/>
      <c r="H107" s="182"/>
      <c r="I107" s="180"/>
      <c r="J107" s="181"/>
      <c r="K107" s="183"/>
      <c r="L107" s="188"/>
      <c r="M107" s="179">
        <v>0.504</v>
      </c>
      <c r="N107" s="64">
        <v>3</v>
      </c>
      <c r="O107" s="184">
        <v>6.0999999999999999E-2</v>
      </c>
      <c r="P107" s="64">
        <v>21</v>
      </c>
      <c r="Q107" s="184">
        <v>0.372</v>
      </c>
      <c r="R107" s="64">
        <v>23</v>
      </c>
      <c r="S107" s="184">
        <v>0.41099999999999998</v>
      </c>
      <c r="T107" s="64">
        <v>7</v>
      </c>
      <c r="U107" s="184">
        <v>0.127</v>
      </c>
      <c r="V107" s="64">
        <v>2</v>
      </c>
      <c r="W107" s="190">
        <v>2.9000000000000001E-2</v>
      </c>
      <c r="X107" s="150"/>
    </row>
    <row r="108" spans="1:24" x14ac:dyDescent="0.2">
      <c r="A108" s="31"/>
      <c r="B108" s="32"/>
      <c r="C108" s="32"/>
      <c r="D108" s="31"/>
      <c r="E108" s="32"/>
      <c r="F108" s="31"/>
      <c r="G108" s="32"/>
      <c r="H108" s="31"/>
      <c r="I108" s="32"/>
      <c r="J108" s="31"/>
      <c r="K108" s="32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</row>
    <row r="109" spans="1:24" x14ac:dyDescent="0.2">
      <c r="A109" s="31"/>
      <c r="B109" s="32"/>
      <c r="C109" s="32"/>
      <c r="D109" s="31"/>
      <c r="E109" s="32"/>
      <c r="F109" s="31"/>
      <c r="G109" s="32"/>
      <c r="H109" s="31"/>
      <c r="I109" s="32"/>
      <c r="J109" s="31"/>
      <c r="K109" s="32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</row>
    <row r="110" spans="1:24" x14ac:dyDescent="0.2">
      <c r="A110" s="31"/>
      <c r="B110" s="32"/>
      <c r="C110" s="32"/>
      <c r="D110" s="31"/>
      <c r="E110" s="32"/>
      <c r="F110" s="31"/>
      <c r="G110" s="32"/>
      <c r="H110" s="31"/>
      <c r="I110" s="32"/>
      <c r="J110" s="31"/>
      <c r="K110" s="32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</row>
    <row r="111" spans="1:24" x14ac:dyDescent="0.2">
      <c r="A111" s="33" t="s">
        <v>16</v>
      </c>
      <c r="B111" s="32"/>
      <c r="C111" s="32"/>
      <c r="D111" s="31"/>
      <c r="E111" s="32"/>
      <c r="F111" s="31"/>
      <c r="G111" s="32"/>
      <c r="H111" s="31"/>
      <c r="I111" s="32"/>
      <c r="J111" s="31"/>
      <c r="K111" s="32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</row>
    <row r="112" spans="1:24" x14ac:dyDescent="0.2">
      <c r="A112" s="33" t="s">
        <v>35</v>
      </c>
      <c r="B112" s="32"/>
      <c r="C112" s="32"/>
      <c r="D112" s="31"/>
      <c r="E112" s="32"/>
      <c r="F112" s="31"/>
      <c r="G112" s="32"/>
      <c r="H112" s="31"/>
      <c r="I112" s="32"/>
      <c r="J112" s="31"/>
      <c r="K112" s="32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</row>
    <row r="113" spans="1:24" x14ac:dyDescent="0.2">
      <c r="A113" s="33" t="s">
        <v>36</v>
      </c>
      <c r="B113" s="32"/>
      <c r="C113" s="32"/>
      <c r="D113" s="31"/>
      <c r="E113" s="32"/>
      <c r="F113" s="31"/>
      <c r="G113" s="32"/>
      <c r="H113" s="31"/>
      <c r="I113" s="32"/>
      <c r="J113" s="31"/>
      <c r="K113" s="32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</row>
    <row r="114" spans="1:24" x14ac:dyDescent="0.2">
      <c r="A114" s="33" t="s">
        <v>37</v>
      </c>
      <c r="B114" s="32"/>
      <c r="C114" s="32"/>
      <c r="D114" s="31"/>
      <c r="E114" s="32"/>
      <c r="F114" s="31"/>
      <c r="G114" s="32"/>
      <c r="H114" s="31"/>
      <c r="I114" s="32"/>
      <c r="J114" s="31"/>
      <c r="K114" s="32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</row>
    <row r="115" spans="1:24" x14ac:dyDescent="0.2">
      <c r="A115" s="33" t="s">
        <v>38</v>
      </c>
      <c r="B115" s="32"/>
      <c r="C115" s="32"/>
      <c r="D115" s="31"/>
      <c r="E115" s="32"/>
      <c r="F115" s="31"/>
      <c r="G115" s="32"/>
      <c r="H115" s="31"/>
      <c r="I115" s="32"/>
      <c r="J115" s="31"/>
      <c r="K115" s="32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</row>
    <row r="116" spans="1:24" x14ac:dyDescent="0.2">
      <c r="A116" s="33" t="s">
        <v>39</v>
      </c>
      <c r="B116" s="32"/>
      <c r="C116" s="32"/>
      <c r="D116" s="31"/>
      <c r="E116" s="32"/>
      <c r="F116" s="31"/>
      <c r="G116" s="32"/>
      <c r="H116" s="31"/>
      <c r="I116" s="32"/>
      <c r="J116" s="31"/>
      <c r="K116" s="32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</row>
    <row r="117" spans="1:24" x14ac:dyDescent="0.2">
      <c r="A117" s="33" t="s">
        <v>40</v>
      </c>
      <c r="B117" s="32"/>
      <c r="C117" s="32"/>
      <c r="D117" s="31"/>
      <c r="E117" s="32"/>
      <c r="F117" s="31"/>
      <c r="G117" s="32"/>
      <c r="H117" s="31"/>
      <c r="I117" s="32"/>
      <c r="J117" s="31"/>
      <c r="K117" s="32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</row>
    <row r="118" spans="1:24" x14ac:dyDescent="0.2">
      <c r="A118" s="33" t="s">
        <v>41</v>
      </c>
      <c r="B118" s="32"/>
      <c r="C118" s="32"/>
      <c r="D118" s="31"/>
      <c r="E118" s="32"/>
      <c r="F118" s="31"/>
      <c r="G118" s="32"/>
      <c r="H118" s="31"/>
      <c r="I118" s="32"/>
      <c r="J118" s="31"/>
      <c r="K118" s="32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</row>
    <row r="119" spans="1:24" x14ac:dyDescent="0.2">
      <c r="A119" s="33" t="s">
        <v>42</v>
      </c>
      <c r="B119" s="32"/>
      <c r="C119" s="32"/>
      <c r="D119" s="31"/>
      <c r="E119" s="32"/>
      <c r="F119" s="31"/>
      <c r="G119" s="32"/>
      <c r="H119" s="31"/>
      <c r="I119" s="32"/>
      <c r="J119" s="31"/>
      <c r="K119" s="32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</row>
    <row r="120" spans="1:24" x14ac:dyDescent="0.2">
      <c r="A120" s="32"/>
      <c r="B120" s="32"/>
      <c r="C120" s="32"/>
      <c r="D120" s="31"/>
      <c r="E120" s="32"/>
      <c r="F120" s="31"/>
      <c r="G120" s="32"/>
      <c r="H120" s="31"/>
      <c r="I120" s="32"/>
      <c r="J120" s="31"/>
      <c r="K120" s="32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</row>
    <row r="121" spans="1:24" x14ac:dyDescent="0.2">
      <c r="A121" s="33" t="s">
        <v>43</v>
      </c>
      <c r="B121" s="32"/>
      <c r="C121" s="32"/>
      <c r="D121" s="31"/>
      <c r="E121" s="32"/>
      <c r="F121" s="31"/>
      <c r="G121" s="32"/>
      <c r="H121" s="31"/>
      <c r="I121" s="32"/>
      <c r="J121" s="31"/>
      <c r="K121" s="32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</row>
    <row r="122" spans="1:24" x14ac:dyDescent="0.2">
      <c r="A122" s="33" t="s">
        <v>44</v>
      </c>
      <c r="B122" s="32"/>
      <c r="C122" s="32"/>
      <c r="D122" s="31"/>
      <c r="E122" s="32"/>
      <c r="F122" s="31"/>
      <c r="G122" s="32"/>
      <c r="H122" s="31"/>
      <c r="I122" s="32"/>
      <c r="J122" s="31"/>
      <c r="K122" s="32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</row>
    <row r="123" spans="1:24" x14ac:dyDescent="0.2">
      <c r="A123" s="32"/>
      <c r="B123" s="32"/>
      <c r="C123" s="32"/>
      <c r="D123" s="31"/>
      <c r="E123" s="32"/>
      <c r="F123" s="31"/>
      <c r="G123" s="32"/>
      <c r="H123" s="31"/>
      <c r="I123" s="32"/>
      <c r="J123" s="31"/>
      <c r="K123" s="32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</row>
    <row r="124" spans="1:24" x14ac:dyDescent="0.2">
      <c r="A124" s="33" t="s">
        <v>45</v>
      </c>
      <c r="B124" s="32"/>
      <c r="C124" s="32"/>
      <c r="D124" s="31"/>
      <c r="E124" s="32"/>
      <c r="F124" s="31"/>
      <c r="G124" s="32"/>
      <c r="H124" s="31"/>
      <c r="I124" s="32"/>
      <c r="J124" s="31"/>
      <c r="K124" s="32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</row>
    <row r="125" spans="1:24" x14ac:dyDescent="0.2">
      <c r="A125" s="33" t="s">
        <v>46</v>
      </c>
      <c r="B125" s="32"/>
      <c r="C125" s="32"/>
      <c r="D125" s="31"/>
      <c r="E125" s="32"/>
      <c r="F125" s="31"/>
      <c r="G125" s="32"/>
      <c r="H125" s="31"/>
      <c r="I125" s="32"/>
      <c r="J125" s="31"/>
      <c r="K125" s="32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</row>
    <row r="126" spans="1:24" x14ac:dyDescent="0.2">
      <c r="A126" s="32"/>
      <c r="B126" s="32"/>
      <c r="C126" s="32"/>
      <c r="D126" s="31"/>
      <c r="E126" s="32"/>
      <c r="F126" s="31"/>
      <c r="G126" s="32"/>
      <c r="H126" s="31"/>
      <c r="I126" s="32"/>
      <c r="J126" s="31"/>
      <c r="K126" s="32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</row>
    <row r="127" spans="1:24" x14ac:dyDescent="0.2">
      <c r="A127" s="33" t="s">
        <v>47</v>
      </c>
      <c r="B127" s="32"/>
      <c r="C127" s="32"/>
      <c r="D127" s="31"/>
      <c r="E127" s="32"/>
      <c r="F127" s="31"/>
      <c r="G127" s="32"/>
      <c r="H127" s="31"/>
      <c r="I127" s="32"/>
      <c r="J127" s="31"/>
      <c r="K127" s="32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</row>
    <row r="128" spans="1:24" x14ac:dyDescent="0.2">
      <c r="A128" s="33" t="s">
        <v>48</v>
      </c>
      <c r="B128" s="32"/>
      <c r="C128" s="32"/>
      <c r="D128" s="31"/>
      <c r="E128" s="32"/>
      <c r="F128" s="31"/>
      <c r="G128" s="32"/>
      <c r="H128" s="31"/>
      <c r="I128" s="32"/>
      <c r="J128" s="31"/>
      <c r="K128" s="32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</row>
    <row r="129" spans="1:24" x14ac:dyDescent="0.2">
      <c r="A129" s="32"/>
      <c r="B129" s="32"/>
      <c r="C129" s="32"/>
      <c r="D129" s="31"/>
      <c r="E129" s="32"/>
      <c r="F129" s="31"/>
      <c r="G129" s="32"/>
      <c r="H129" s="31"/>
      <c r="I129" s="32"/>
      <c r="J129" s="31"/>
      <c r="K129" s="32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</row>
    <row r="130" spans="1:24" x14ac:dyDescent="0.2">
      <c r="A130" s="33" t="s">
        <v>49</v>
      </c>
      <c r="B130" s="32"/>
      <c r="C130" s="32"/>
      <c r="D130" s="31"/>
      <c r="E130" s="32"/>
      <c r="F130" s="31"/>
      <c r="G130" s="32"/>
      <c r="H130" s="31"/>
      <c r="I130" s="32"/>
      <c r="J130" s="31"/>
      <c r="K130" s="32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</row>
    <row r="131" spans="1:24" x14ac:dyDescent="0.2">
      <c r="A131" s="33" t="s">
        <v>50</v>
      </c>
      <c r="B131" s="32"/>
      <c r="C131" s="32"/>
      <c r="D131" s="31"/>
      <c r="E131" s="32"/>
      <c r="F131" s="31"/>
      <c r="G131" s="32"/>
      <c r="H131" s="31"/>
      <c r="I131" s="32"/>
      <c r="J131" s="31"/>
      <c r="K131" s="32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</row>
    <row r="132" spans="1:24" x14ac:dyDescent="0.2">
      <c r="A132" s="32"/>
      <c r="B132" s="32"/>
      <c r="C132" s="32"/>
      <c r="D132" s="31"/>
      <c r="E132" s="32"/>
      <c r="F132" s="31"/>
      <c r="G132" s="32"/>
      <c r="H132" s="31"/>
      <c r="I132" s="32"/>
      <c r="J132" s="31"/>
      <c r="K132" s="32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</row>
    <row r="133" spans="1:24" x14ac:dyDescent="0.2">
      <c r="A133" s="33" t="s">
        <v>51</v>
      </c>
      <c r="B133" s="32"/>
      <c r="C133" s="32"/>
      <c r="D133" s="31"/>
      <c r="E133" s="32"/>
      <c r="F133" s="31"/>
      <c r="G133" s="32"/>
      <c r="H133" s="31"/>
      <c r="I133" s="32"/>
      <c r="J133" s="31"/>
      <c r="K133" s="32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</row>
    <row r="134" spans="1:24" x14ac:dyDescent="0.2">
      <c r="A134" s="33" t="s">
        <v>52</v>
      </c>
      <c r="B134" s="32"/>
      <c r="C134" s="32"/>
      <c r="D134" s="31"/>
      <c r="E134" s="32"/>
      <c r="F134" s="31"/>
      <c r="G134" s="32"/>
      <c r="H134" s="31"/>
      <c r="I134" s="32"/>
      <c r="J134" s="31"/>
      <c r="K134" s="32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</row>
    <row r="135" spans="1:24" x14ac:dyDescent="0.2">
      <c r="A135" s="33" t="s">
        <v>53</v>
      </c>
      <c r="B135" s="32"/>
      <c r="C135" s="32"/>
      <c r="D135" s="31"/>
      <c r="E135" s="32"/>
      <c r="F135" s="31"/>
      <c r="G135" s="32"/>
      <c r="H135" s="31"/>
      <c r="I135" s="32"/>
      <c r="J135" s="31"/>
      <c r="K135" s="32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</row>
    <row r="136" spans="1:24" x14ac:dyDescent="0.2">
      <c r="A136" s="33" t="s">
        <v>54</v>
      </c>
      <c r="B136" s="32"/>
      <c r="C136" s="32"/>
      <c r="D136" s="31"/>
      <c r="E136" s="32"/>
      <c r="F136" s="31"/>
      <c r="G136" s="32"/>
      <c r="H136" s="31"/>
      <c r="I136" s="32"/>
      <c r="J136" s="31"/>
      <c r="K136" s="32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</row>
    <row r="137" spans="1:24" x14ac:dyDescent="0.2">
      <c r="A137" s="32"/>
      <c r="B137" s="32"/>
      <c r="C137" s="32"/>
      <c r="D137" s="31"/>
      <c r="E137" s="32"/>
      <c r="F137" s="31"/>
      <c r="G137" s="32"/>
      <c r="H137" s="31"/>
      <c r="I137" s="32"/>
      <c r="J137" s="31"/>
      <c r="K137" s="32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</row>
    <row r="138" spans="1:24" x14ac:dyDescent="0.2">
      <c r="A138" s="33" t="s">
        <v>55</v>
      </c>
      <c r="B138" s="32"/>
      <c r="C138" s="32"/>
      <c r="D138" s="31"/>
      <c r="E138" s="32"/>
      <c r="F138" s="31"/>
      <c r="G138" s="32"/>
      <c r="H138" s="31"/>
      <c r="I138" s="32"/>
      <c r="J138" s="31"/>
      <c r="K138" s="32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</row>
    <row r="139" spans="1:24" x14ac:dyDescent="0.2">
      <c r="A139" s="32"/>
      <c r="B139" s="32"/>
      <c r="C139" s="32"/>
      <c r="D139" s="31"/>
      <c r="E139" s="32"/>
      <c r="F139" s="31"/>
      <c r="G139" s="32"/>
      <c r="H139" s="31"/>
      <c r="I139" s="32"/>
      <c r="J139" s="31"/>
      <c r="K139" s="32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</row>
    <row r="140" spans="1:24" x14ac:dyDescent="0.2">
      <c r="A140" s="33" t="s">
        <v>56</v>
      </c>
      <c r="B140" s="32"/>
      <c r="C140" s="32"/>
      <c r="D140" s="31"/>
      <c r="E140" s="32"/>
      <c r="F140" s="31"/>
      <c r="G140" s="32"/>
      <c r="H140" s="31"/>
      <c r="I140" s="32"/>
      <c r="J140" s="31"/>
      <c r="K140" s="32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</row>
    <row r="141" spans="1:24" x14ac:dyDescent="0.2">
      <c r="A141" s="32"/>
      <c r="B141" s="32"/>
      <c r="C141" s="32"/>
      <c r="D141" s="31"/>
      <c r="E141" s="32"/>
      <c r="F141" s="31"/>
      <c r="G141" s="32"/>
      <c r="H141" s="31"/>
      <c r="I141" s="32"/>
      <c r="J141" s="31"/>
      <c r="K141" s="32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</row>
    <row r="142" spans="1:24" x14ac:dyDescent="0.2">
      <c r="A142" s="1" t="s">
        <v>65</v>
      </c>
    </row>
  </sheetData>
  <mergeCells count="6">
    <mergeCell ref="C64:L64"/>
    <mergeCell ref="A1:X1"/>
    <mergeCell ref="A2:X2"/>
    <mergeCell ref="C4:L4"/>
    <mergeCell ref="C63:L63"/>
    <mergeCell ref="N4:W4"/>
  </mergeCells>
  <phoneticPr fontId="2" type="noConversion"/>
  <printOptions horizontalCentered="1"/>
  <pageMargins left="0.25" right="0.25" top="0.75" bottom="0.75" header="0.5" footer="0.5"/>
  <pageSetup paperSize="5" scale="86" orientation="landscape" r:id="rId1"/>
  <headerFooter alignWithMargins="0">
    <oddHeader>&amp;RPage &amp;P of &amp;N</oddHeader>
    <oddFooter>&amp;C&amp;8Information Provided By:
U.S. Department of Agriculture
Agricultural Marketing Service
Livestock, Poultry and Seed Program
Quality Assessment Division</oddFooter>
  </headerFooter>
  <rowBreaks count="2" manualBreakCount="2">
    <brk id="39" max="16383" man="1"/>
    <brk id="72" max="16383" man="1"/>
  </rowBreaks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Lamb History</vt:lpstr>
      <vt:lpstr>Graded Lamb</vt:lpstr>
      <vt:lpstr>Lamb Slaughter</vt:lpstr>
      <vt:lpstr>Prime</vt:lpstr>
      <vt:lpstr>Choice</vt:lpstr>
      <vt:lpstr>Good</vt:lpstr>
      <vt:lpstr>YG 1</vt:lpstr>
      <vt:lpstr>YG 2</vt:lpstr>
      <vt:lpstr>YG 3</vt:lpstr>
      <vt:lpstr>YG 4</vt:lpstr>
      <vt:lpstr>YG 5</vt:lpstr>
      <vt:lpstr>'Lamb History'!Print_Area</vt:lpstr>
      <vt:lpstr>'Lamb History'!Print_Titles</vt:lpstr>
    </vt:vector>
  </TitlesOfParts>
  <Company>USDA, AMS, 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MGCB</dc:creator>
  <cp:lastModifiedBy>Griffith, Pat - AMS</cp:lastModifiedBy>
  <cp:lastPrinted>2022-06-09T14:37:16Z</cp:lastPrinted>
  <dcterms:created xsi:type="dcterms:W3CDTF">2004-09-01T20:36:33Z</dcterms:created>
  <dcterms:modified xsi:type="dcterms:W3CDTF">2022-06-09T14:39:01Z</dcterms:modified>
</cp:coreProperties>
</file>