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4.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drawings/drawing5.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6.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drawings/drawing7.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drawings/drawing8.xml" ContentType="application/vnd.openxmlformats-officedocument.drawing+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drawings/drawing9.xml" ContentType="application/vnd.openxmlformats-officedocument.drawing+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drawings/drawing10.xml" ContentType="application/vnd.openxmlformats-officedocument.drawing+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drawings/drawing11.xml" ContentType="application/vnd.openxmlformats-officedocument.drawing+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drawings/drawing12.xml" ContentType="application/vnd.openxmlformats-officedocument.drawing+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Quality Assessment Division\Policy and Procedures\Procedures and Instructions\Procedures_Vital Records\500 Series_Grading\QAD508 CME Grading\"/>
    </mc:Choice>
  </mc:AlternateContent>
  <bookViews>
    <workbookView xWindow="600" yWindow="540" windowWidth="18492" windowHeight="11148" tabRatio="733"/>
  </bookViews>
  <sheets>
    <sheet name="Summary" sheetId="10" r:id="rId1"/>
    <sheet name="Page 1" sheetId="9" r:id="rId2"/>
    <sheet name="Page 2" sheetId="1" r:id="rId3"/>
    <sheet name="Page 3" sheetId="14" r:id="rId4"/>
    <sheet name="Page 4" sheetId="15" r:id="rId5"/>
    <sheet name="Page 5" sheetId="16" r:id="rId6"/>
    <sheet name="Page 6" sheetId="17" r:id="rId7"/>
    <sheet name="Page 7" sheetId="18" r:id="rId8"/>
    <sheet name="Page 8" sheetId="19" r:id="rId9"/>
    <sheet name="Page 9" sheetId="20" r:id="rId10"/>
    <sheet name="Page 10" sheetId="21" r:id="rId11"/>
    <sheet name="Page 11" sheetId="22" r:id="rId12"/>
  </sheets>
  <definedNames>
    <definedName name="_xlnm.Print_Area" localSheetId="1">'Page 1'!$A$1:$AA$43</definedName>
    <definedName name="_xlnm.Print_Area" localSheetId="10">'Page 10'!$A$1:$Z$49</definedName>
    <definedName name="_xlnm.Print_Area" localSheetId="11">'Page 11'!$A$1:$Z$49</definedName>
    <definedName name="_xlnm.Print_Area" localSheetId="2">'Page 2'!$A$1:$Z$49</definedName>
    <definedName name="_xlnm.Print_Area" localSheetId="3">'Page 3'!$A$1:$Z$49</definedName>
    <definedName name="_xlnm.Print_Area" localSheetId="4">'Page 4'!$A$1:$Z$49</definedName>
    <definedName name="_xlnm.Print_Area" localSheetId="5">'Page 5'!$A$1:$Z$49</definedName>
    <definedName name="_xlnm.Print_Area" localSheetId="6">'Page 6'!$A$1:$Z$49</definedName>
    <definedName name="_xlnm.Print_Area" localSheetId="7">'Page 7'!$A$1:$Z$49</definedName>
    <definedName name="_xlnm.Print_Area" localSheetId="8">'Page 8'!$A$1:$Z$49</definedName>
    <definedName name="_xlnm.Print_Area" localSheetId="9">'Page 9'!$A$1:$Z$49</definedName>
    <definedName name="_xlnm.Print_Area" localSheetId="0">Summary!$B$1:$AK$42</definedName>
  </definedNames>
  <calcPr calcId="152511"/>
</workbook>
</file>

<file path=xl/calcChain.xml><?xml version="1.0" encoding="utf-8"?>
<calcChain xmlns="http://schemas.openxmlformats.org/spreadsheetml/2006/main">
  <c r="P62" i="22" l="1"/>
  <c r="C62" i="22"/>
  <c r="W62" i="22" s="1"/>
  <c r="Q58" i="22"/>
  <c r="D58" i="22"/>
  <c r="Q57" i="22"/>
  <c r="D57" i="22"/>
  <c r="W56" i="22"/>
  <c r="Q56" i="22"/>
  <c r="D56" i="22"/>
  <c r="Q55" i="22"/>
  <c r="D55" i="22"/>
  <c r="Q54" i="22"/>
  <c r="D54" i="22"/>
  <c r="W54" i="22" s="1"/>
  <c r="Q53" i="22"/>
  <c r="D53" i="22"/>
  <c r="W53" i="22" s="1"/>
  <c r="Q52" i="22"/>
  <c r="D52" i="22"/>
  <c r="W52" i="22" s="1"/>
  <c r="P62" i="21"/>
  <c r="C62" i="21"/>
  <c r="Q58" i="21"/>
  <c r="D58" i="21"/>
  <c r="W58" i="21" s="1"/>
  <c r="Q57" i="21"/>
  <c r="W57" i="21" s="1"/>
  <c r="D57" i="21"/>
  <c r="Q56" i="21"/>
  <c r="D56" i="21"/>
  <c r="W56" i="21" s="1"/>
  <c r="Q55" i="21"/>
  <c r="D55" i="21"/>
  <c r="Q54" i="21"/>
  <c r="D54" i="21"/>
  <c r="W54" i="21" s="1"/>
  <c r="Q53" i="21"/>
  <c r="D53" i="21"/>
  <c r="Q52" i="21"/>
  <c r="D52" i="21"/>
  <c r="P62" i="20"/>
  <c r="C62" i="20"/>
  <c r="W62" i="20" s="1"/>
  <c r="Q58" i="20"/>
  <c r="D58" i="20"/>
  <c r="Q57" i="20"/>
  <c r="D57" i="20"/>
  <c r="W57" i="20" s="1"/>
  <c r="Q56" i="20"/>
  <c r="W56" i="20" s="1"/>
  <c r="D56" i="20"/>
  <c r="Q55" i="20"/>
  <c r="D55" i="20"/>
  <c r="W55" i="20" s="1"/>
  <c r="Q54" i="20"/>
  <c r="D54" i="20"/>
  <c r="Q53" i="20"/>
  <c r="D53" i="20"/>
  <c r="W53" i="20" s="1"/>
  <c r="Q52" i="20"/>
  <c r="D52" i="20"/>
  <c r="P62" i="19"/>
  <c r="C62" i="19"/>
  <c r="Q58" i="19"/>
  <c r="D58" i="19"/>
  <c r="W58" i="19" s="1"/>
  <c r="Q57" i="19"/>
  <c r="W57" i="19" s="1"/>
  <c r="D57" i="19"/>
  <c r="Q56" i="19"/>
  <c r="D56" i="19"/>
  <c r="W56" i="19" s="1"/>
  <c r="Q55" i="19"/>
  <c r="D55" i="19"/>
  <c r="Q54" i="19"/>
  <c r="D54" i="19"/>
  <c r="W54" i="19" s="1"/>
  <c r="Q53" i="19"/>
  <c r="D53" i="19"/>
  <c r="Q52" i="19"/>
  <c r="D52" i="19"/>
  <c r="P62" i="18"/>
  <c r="C62" i="18"/>
  <c r="W62" i="18" s="1"/>
  <c r="Q58" i="18"/>
  <c r="D58" i="18"/>
  <c r="Q57" i="18"/>
  <c r="D57" i="18"/>
  <c r="W57" i="18" s="1"/>
  <c r="W56" i="18"/>
  <c r="Q56" i="18"/>
  <c r="D56" i="18"/>
  <c r="Q55" i="18"/>
  <c r="D55" i="18"/>
  <c r="Q54" i="18"/>
  <c r="D54" i="18"/>
  <c r="Q53" i="18"/>
  <c r="D53" i="18"/>
  <c r="W53" i="18" s="1"/>
  <c r="Q52" i="18"/>
  <c r="D52" i="18"/>
  <c r="W52" i="18" s="1"/>
  <c r="P62" i="17"/>
  <c r="C62" i="17"/>
  <c r="Q58" i="17"/>
  <c r="D58" i="17"/>
  <c r="W58" i="17" s="1"/>
  <c r="W57" i="17"/>
  <c r="Q57" i="17"/>
  <c r="D57" i="17"/>
  <c r="Q56" i="17"/>
  <c r="D56" i="17"/>
  <c r="Q55" i="17"/>
  <c r="D55" i="17"/>
  <c r="Q54" i="17"/>
  <c r="D54" i="17"/>
  <c r="W54" i="17" s="1"/>
  <c r="Q53" i="17"/>
  <c r="D53" i="17"/>
  <c r="W53" i="17" s="1"/>
  <c r="Q52" i="17"/>
  <c r="W52" i="17" s="1"/>
  <c r="D52" i="17"/>
  <c r="P62" i="16"/>
  <c r="C62" i="16"/>
  <c r="W62" i="16" s="1"/>
  <c r="Q58" i="16"/>
  <c r="D58" i="16"/>
  <c r="Q57" i="16"/>
  <c r="D57" i="16"/>
  <c r="W57" i="16" s="1"/>
  <c r="Q56" i="16"/>
  <c r="W56" i="16" s="1"/>
  <c r="D56" i="16"/>
  <c r="Q55" i="16"/>
  <c r="D55" i="16"/>
  <c r="W55" i="16" s="1"/>
  <c r="Q54" i="16"/>
  <c r="D54" i="16"/>
  <c r="Q53" i="16"/>
  <c r="D53" i="16"/>
  <c r="W53" i="16" s="1"/>
  <c r="Q52" i="16"/>
  <c r="D52" i="16"/>
  <c r="P62" i="15"/>
  <c r="C62" i="15"/>
  <c r="Q58" i="15"/>
  <c r="D58" i="15"/>
  <c r="W58" i="15" s="1"/>
  <c r="Q57" i="15"/>
  <c r="W57" i="15" s="1"/>
  <c r="D57" i="15"/>
  <c r="Q56" i="15"/>
  <c r="D56" i="15"/>
  <c r="W56" i="15" s="1"/>
  <c r="Q55" i="15"/>
  <c r="D55" i="15"/>
  <c r="Q54" i="15"/>
  <c r="D54" i="15"/>
  <c r="W54" i="15" s="1"/>
  <c r="Q53" i="15"/>
  <c r="D53" i="15"/>
  <c r="Q52" i="15"/>
  <c r="D52" i="15"/>
  <c r="P62" i="14"/>
  <c r="C62" i="14"/>
  <c r="W62" i="14" s="1"/>
  <c r="Q58" i="14"/>
  <c r="W58" i="14" s="1"/>
  <c r="D58" i="14"/>
  <c r="Q57" i="14"/>
  <c r="D57" i="14"/>
  <c r="W57" i="14" s="1"/>
  <c r="Q56" i="14"/>
  <c r="D56" i="14"/>
  <c r="Q55" i="14"/>
  <c r="D55" i="14"/>
  <c r="W55" i="14" s="1"/>
  <c r="Q54" i="14"/>
  <c r="D54" i="14"/>
  <c r="Q53" i="14"/>
  <c r="D53" i="14"/>
  <c r="Q52" i="14"/>
  <c r="D52" i="14"/>
  <c r="W52" i="14" s="1"/>
  <c r="P62" i="1"/>
  <c r="C62" i="1"/>
  <c r="Q58" i="1"/>
  <c r="Q57" i="1"/>
  <c r="Q56" i="1"/>
  <c r="Q55" i="1"/>
  <c r="Q54" i="1"/>
  <c r="Q53" i="1"/>
  <c r="Q52" i="1"/>
  <c r="D58" i="1"/>
  <c r="D57" i="1"/>
  <c r="D56" i="1"/>
  <c r="D55" i="1"/>
  <c r="D54" i="1"/>
  <c r="D53" i="1"/>
  <c r="D52" i="1"/>
  <c r="W53" i="14" l="1"/>
  <c r="W52" i="15"/>
  <c r="W62" i="15"/>
  <c r="W58" i="16"/>
  <c r="W62" i="17"/>
  <c r="W58" i="18"/>
  <c r="W52" i="19"/>
  <c r="W62" i="19"/>
  <c r="W58" i="20"/>
  <c r="W52" i="21"/>
  <c r="W62" i="21"/>
  <c r="W58" i="22"/>
  <c r="W56" i="17"/>
  <c r="W55" i="18"/>
  <c r="W55" i="22"/>
  <c r="W57" i="22"/>
  <c r="W54" i="14"/>
  <c r="W56" i="14"/>
  <c r="W53" i="15"/>
  <c r="W55" i="15"/>
  <c r="W52" i="16"/>
  <c r="W54" i="16"/>
  <c r="W55" i="17"/>
  <c r="W54" i="18"/>
  <c r="W53" i="19"/>
  <c r="W55" i="19"/>
  <c r="W52" i="20"/>
  <c r="W54" i="20"/>
  <c r="W53" i="21"/>
  <c r="W55" i="21"/>
  <c r="W55" i="1"/>
  <c r="W56" i="1"/>
  <c r="W62" i="1"/>
  <c r="Q56" i="9"/>
  <c r="Q55" i="9"/>
  <c r="Q54" i="9"/>
  <c r="Q53" i="9"/>
  <c r="Q52" i="9"/>
  <c r="Q57" i="9"/>
  <c r="Q58" i="9"/>
  <c r="W58" i="9" s="1"/>
  <c r="D57" i="9"/>
  <c r="D56" i="9"/>
  <c r="D55" i="9"/>
  <c r="D54" i="9"/>
  <c r="D53" i="9"/>
  <c r="D58" i="9"/>
  <c r="D52" i="9"/>
  <c r="W57" i="1" l="1"/>
  <c r="W58" i="1"/>
  <c r="AF33" i="10" s="1"/>
  <c r="W54" i="1"/>
  <c r="W52" i="1"/>
  <c r="W53" i="1"/>
  <c r="AM48" i="22"/>
  <c r="AL48" i="22"/>
  <c r="AM47" i="22"/>
  <c r="AL47" i="22"/>
  <c r="AM45" i="22"/>
  <c r="AL45" i="22"/>
  <c r="AM44" i="22"/>
  <c r="AL44" i="22"/>
  <c r="AM43" i="22"/>
  <c r="AL43" i="22"/>
  <c r="AM41" i="22"/>
  <c r="AL41" i="22"/>
  <c r="AM40" i="22"/>
  <c r="AL40" i="22"/>
  <c r="AM39" i="22"/>
  <c r="AL39" i="22"/>
  <c r="AM37" i="22"/>
  <c r="AL37" i="22"/>
  <c r="AM36" i="22"/>
  <c r="AL36" i="22"/>
  <c r="AM35" i="22"/>
  <c r="AL35" i="22"/>
  <c r="AM33" i="22"/>
  <c r="AL33" i="22"/>
  <c r="AM32" i="22"/>
  <c r="AL32" i="22"/>
  <c r="AM31" i="22"/>
  <c r="AL31" i="22"/>
  <c r="AM29" i="22"/>
  <c r="AL29" i="22"/>
  <c r="AM28" i="22"/>
  <c r="AL28" i="22"/>
  <c r="AM27" i="22"/>
  <c r="AL27" i="22"/>
  <c r="AM25" i="22"/>
  <c r="AL25" i="22"/>
  <c r="AM24" i="22"/>
  <c r="AL24" i="22"/>
  <c r="AM23" i="22"/>
  <c r="AL23" i="22"/>
  <c r="AM21" i="22"/>
  <c r="AL21" i="22"/>
  <c r="AM20" i="22"/>
  <c r="AL20" i="22"/>
  <c r="AM19" i="22"/>
  <c r="AL19" i="22"/>
  <c r="AM17" i="22"/>
  <c r="AL17" i="22"/>
  <c r="AM16" i="22"/>
  <c r="AL16" i="22"/>
  <c r="AM15" i="22"/>
  <c r="AL15" i="22"/>
  <c r="AM13" i="22"/>
  <c r="AL13" i="22"/>
  <c r="AM12" i="22"/>
  <c r="AL12" i="22"/>
  <c r="AM11" i="22"/>
  <c r="AL11" i="22"/>
  <c r="AM9" i="22"/>
  <c r="AL9" i="22"/>
  <c r="AL6" i="22"/>
  <c r="P6" i="22"/>
  <c r="F6" i="22"/>
  <c r="V5" i="22"/>
  <c r="Q5" i="22"/>
  <c r="I5" i="22"/>
  <c r="A5" i="22"/>
  <c r="AM48" i="21"/>
  <c r="AL48" i="21"/>
  <c r="AM47" i="21"/>
  <c r="AL47" i="21"/>
  <c r="AM45" i="21"/>
  <c r="AL45" i="21"/>
  <c r="AM44" i="21"/>
  <c r="AL44" i="21"/>
  <c r="AM43" i="21"/>
  <c r="AL43" i="21"/>
  <c r="AM41" i="21"/>
  <c r="AL41" i="21"/>
  <c r="AM40" i="21"/>
  <c r="AL40" i="21"/>
  <c r="AM39" i="21"/>
  <c r="AL39" i="21"/>
  <c r="AM37" i="21"/>
  <c r="AL37" i="21"/>
  <c r="AM36" i="21"/>
  <c r="AL36" i="21"/>
  <c r="AM35" i="21"/>
  <c r="AL35" i="21"/>
  <c r="AM33" i="21"/>
  <c r="AL33" i="21"/>
  <c r="AM32" i="21"/>
  <c r="AL32" i="21"/>
  <c r="AM31" i="21"/>
  <c r="AL31" i="21"/>
  <c r="AM29" i="21"/>
  <c r="AL29" i="21"/>
  <c r="AM28" i="21"/>
  <c r="AL28" i="21"/>
  <c r="AM27" i="21"/>
  <c r="AL27" i="21"/>
  <c r="AM25" i="21"/>
  <c r="AL25" i="21"/>
  <c r="AM24" i="21"/>
  <c r="AL24" i="21"/>
  <c r="AM23" i="21"/>
  <c r="AL23" i="21"/>
  <c r="AM21" i="21"/>
  <c r="AL21" i="21"/>
  <c r="AM20" i="21"/>
  <c r="AL20" i="21"/>
  <c r="AM19" i="21"/>
  <c r="AL19" i="21"/>
  <c r="AM17" i="21"/>
  <c r="AL17" i="21"/>
  <c r="AM16" i="21"/>
  <c r="AL16" i="21"/>
  <c r="AM15" i="21"/>
  <c r="AL15" i="21"/>
  <c r="AM13" i="21"/>
  <c r="AL13" i="21"/>
  <c r="AM12" i="21"/>
  <c r="AL12" i="21"/>
  <c r="AM11" i="21"/>
  <c r="AL11" i="21"/>
  <c r="AM9" i="21"/>
  <c r="AL9" i="21"/>
  <c r="AL6" i="21"/>
  <c r="P6" i="21"/>
  <c r="F6" i="21"/>
  <c r="V5" i="21"/>
  <c r="Q5" i="21"/>
  <c r="I5" i="21"/>
  <c r="A5" i="21"/>
  <c r="AM48" i="20"/>
  <c r="AL48" i="20"/>
  <c r="AM47" i="20"/>
  <c r="AL47" i="20"/>
  <c r="AM45" i="20"/>
  <c r="AL45" i="20"/>
  <c r="AM44" i="20"/>
  <c r="AL44" i="20"/>
  <c r="AM43" i="20"/>
  <c r="AL43" i="20"/>
  <c r="AM41" i="20"/>
  <c r="AL41" i="20"/>
  <c r="AM40" i="20"/>
  <c r="AL40" i="20"/>
  <c r="AM39" i="20"/>
  <c r="AL39" i="20"/>
  <c r="AM37" i="20"/>
  <c r="AL37" i="20"/>
  <c r="AM36" i="20"/>
  <c r="AL36" i="20"/>
  <c r="AM35" i="20"/>
  <c r="AL35" i="20"/>
  <c r="AM33" i="20"/>
  <c r="AL33" i="20"/>
  <c r="AM32" i="20"/>
  <c r="AL32" i="20"/>
  <c r="AM31" i="20"/>
  <c r="AL31" i="20"/>
  <c r="AM29" i="20"/>
  <c r="AL29" i="20"/>
  <c r="AM28" i="20"/>
  <c r="AL28" i="20"/>
  <c r="AM27" i="20"/>
  <c r="AL27" i="20"/>
  <c r="AM25" i="20"/>
  <c r="AL25" i="20"/>
  <c r="AM24" i="20"/>
  <c r="AL24" i="20"/>
  <c r="AM23" i="20"/>
  <c r="AL23" i="20"/>
  <c r="AM21" i="20"/>
  <c r="AL21" i="20"/>
  <c r="AM20" i="20"/>
  <c r="AL20" i="20"/>
  <c r="AM19" i="20"/>
  <c r="AL19" i="20"/>
  <c r="AM17" i="20"/>
  <c r="AL17" i="20"/>
  <c r="AM16" i="20"/>
  <c r="AL16" i="20"/>
  <c r="AM15" i="20"/>
  <c r="AL15" i="20"/>
  <c r="AM13" i="20"/>
  <c r="AL13" i="20"/>
  <c r="AM12" i="20"/>
  <c r="AL12" i="20"/>
  <c r="AM11" i="20"/>
  <c r="AL11" i="20"/>
  <c r="AM9" i="20"/>
  <c r="AL9" i="20"/>
  <c r="AL6" i="20"/>
  <c r="P6" i="20"/>
  <c r="F6" i="20"/>
  <c r="V5" i="20"/>
  <c r="Q5" i="20"/>
  <c r="I5" i="20"/>
  <c r="A5" i="20"/>
  <c r="AM48" i="19"/>
  <c r="AL48" i="19"/>
  <c r="AM47" i="19"/>
  <c r="AL47" i="19"/>
  <c r="AM45" i="19"/>
  <c r="AL45" i="19"/>
  <c r="AM44" i="19"/>
  <c r="AL44" i="19"/>
  <c r="AM43" i="19"/>
  <c r="AL43" i="19"/>
  <c r="AM41" i="19"/>
  <c r="AL41" i="19"/>
  <c r="AM40" i="19"/>
  <c r="AL40" i="19"/>
  <c r="AM39" i="19"/>
  <c r="AL39" i="19"/>
  <c r="AM37" i="19"/>
  <c r="AL37" i="19"/>
  <c r="AM36" i="19"/>
  <c r="AL36" i="19"/>
  <c r="AM35" i="19"/>
  <c r="AL35" i="19"/>
  <c r="AM33" i="19"/>
  <c r="AL33" i="19"/>
  <c r="AM32" i="19"/>
  <c r="AL32" i="19"/>
  <c r="AM31" i="19"/>
  <c r="AL31" i="19"/>
  <c r="AM29" i="19"/>
  <c r="AL29" i="19"/>
  <c r="AM28" i="19"/>
  <c r="AL28" i="19"/>
  <c r="AM27" i="19"/>
  <c r="AL27" i="19"/>
  <c r="AM25" i="19"/>
  <c r="AL25" i="19"/>
  <c r="AM24" i="19"/>
  <c r="AL24" i="19"/>
  <c r="AM23" i="19"/>
  <c r="AL23" i="19"/>
  <c r="AM21" i="19"/>
  <c r="AL21" i="19"/>
  <c r="AM20" i="19"/>
  <c r="AL20" i="19"/>
  <c r="AM19" i="19"/>
  <c r="AL19" i="19"/>
  <c r="AM17" i="19"/>
  <c r="AL17" i="19"/>
  <c r="AM16" i="19"/>
  <c r="AL16" i="19"/>
  <c r="AM15" i="19"/>
  <c r="AL15" i="19"/>
  <c r="AM13" i="19"/>
  <c r="AL13" i="19"/>
  <c r="AM12" i="19"/>
  <c r="AL12" i="19"/>
  <c r="AM11" i="19"/>
  <c r="AL11" i="19"/>
  <c r="AM9" i="19"/>
  <c r="AL9" i="19"/>
  <c r="AL6" i="19"/>
  <c r="P6" i="19"/>
  <c r="F6" i="19"/>
  <c r="V5" i="19"/>
  <c r="Q5" i="19"/>
  <c r="I5" i="19"/>
  <c r="A5" i="19"/>
  <c r="AM48" i="18"/>
  <c r="AL48" i="18"/>
  <c r="AM47" i="18"/>
  <c r="AL47" i="18"/>
  <c r="AM45" i="18"/>
  <c r="AL45" i="18"/>
  <c r="AM44" i="18"/>
  <c r="AL44" i="18"/>
  <c r="AM43" i="18"/>
  <c r="AL43" i="18"/>
  <c r="AM41" i="18"/>
  <c r="AL41" i="18"/>
  <c r="AM40" i="18"/>
  <c r="AL40" i="18"/>
  <c r="AM39" i="18"/>
  <c r="AL39" i="18"/>
  <c r="AM37" i="18"/>
  <c r="AL37" i="18"/>
  <c r="AM36" i="18"/>
  <c r="AL36" i="18"/>
  <c r="AM35" i="18"/>
  <c r="AL35" i="18"/>
  <c r="AM33" i="18"/>
  <c r="AL33" i="18"/>
  <c r="AM32" i="18"/>
  <c r="AL32" i="18"/>
  <c r="AM31" i="18"/>
  <c r="AL31" i="18"/>
  <c r="AM29" i="18"/>
  <c r="AL29" i="18"/>
  <c r="AM28" i="18"/>
  <c r="AL28" i="18"/>
  <c r="AM27" i="18"/>
  <c r="AL27" i="18"/>
  <c r="AM25" i="18"/>
  <c r="AL25" i="18"/>
  <c r="AM24" i="18"/>
  <c r="AL24" i="18"/>
  <c r="AM23" i="18"/>
  <c r="AL23" i="18"/>
  <c r="AM21" i="18"/>
  <c r="AL21" i="18"/>
  <c r="AM20" i="18"/>
  <c r="AL20" i="18"/>
  <c r="AM19" i="18"/>
  <c r="AL19" i="18"/>
  <c r="AM17" i="18"/>
  <c r="AL17" i="18"/>
  <c r="AM16" i="18"/>
  <c r="AL16" i="18"/>
  <c r="AM15" i="18"/>
  <c r="AL15" i="18"/>
  <c r="AM13" i="18"/>
  <c r="AL13" i="18"/>
  <c r="AM12" i="18"/>
  <c r="AL12" i="18"/>
  <c r="AM11" i="18"/>
  <c r="AL11" i="18"/>
  <c r="AM9" i="18"/>
  <c r="AL9" i="18"/>
  <c r="AL6" i="18"/>
  <c r="P6" i="18"/>
  <c r="F6" i="18"/>
  <c r="V5" i="18"/>
  <c r="Q5" i="18"/>
  <c r="I5" i="18"/>
  <c r="A5" i="18"/>
  <c r="AM48" i="17"/>
  <c r="AL48" i="17"/>
  <c r="AM47" i="17"/>
  <c r="AL47" i="17"/>
  <c r="AM45" i="17"/>
  <c r="AL45" i="17"/>
  <c r="AM44" i="17"/>
  <c r="AL44" i="17"/>
  <c r="AM43" i="17"/>
  <c r="AL43" i="17"/>
  <c r="AM41" i="17"/>
  <c r="AL41" i="17"/>
  <c r="AM40" i="17"/>
  <c r="AL40" i="17"/>
  <c r="AM39" i="17"/>
  <c r="AL39" i="17"/>
  <c r="AM37" i="17"/>
  <c r="AL37" i="17"/>
  <c r="AM36" i="17"/>
  <c r="AL36" i="17"/>
  <c r="AM35" i="17"/>
  <c r="AL35" i="17"/>
  <c r="AM33" i="17"/>
  <c r="AL33" i="17"/>
  <c r="AM32" i="17"/>
  <c r="AL32" i="17"/>
  <c r="AM31" i="17"/>
  <c r="AL31" i="17"/>
  <c r="AM29" i="17"/>
  <c r="AL29" i="17"/>
  <c r="AM28" i="17"/>
  <c r="AL28" i="17"/>
  <c r="AM27" i="17"/>
  <c r="AL27" i="17"/>
  <c r="AM25" i="17"/>
  <c r="AL25" i="17"/>
  <c r="AM24" i="17"/>
  <c r="AL24" i="17"/>
  <c r="AM23" i="17"/>
  <c r="AL23" i="17"/>
  <c r="AM21" i="17"/>
  <c r="AL21" i="17"/>
  <c r="AM20" i="17"/>
  <c r="AL20" i="17"/>
  <c r="AM19" i="17"/>
  <c r="AL19" i="17"/>
  <c r="AM17" i="17"/>
  <c r="AL17" i="17"/>
  <c r="AM16" i="17"/>
  <c r="AL16" i="17"/>
  <c r="AM15" i="17"/>
  <c r="AL15" i="17"/>
  <c r="AM13" i="17"/>
  <c r="AL13" i="17"/>
  <c r="AM12" i="17"/>
  <c r="AL12" i="17"/>
  <c r="AM11" i="17"/>
  <c r="AL11" i="17"/>
  <c r="AM9" i="17"/>
  <c r="AL9" i="17"/>
  <c r="AL6" i="17"/>
  <c r="P6" i="17"/>
  <c r="F6" i="17"/>
  <c r="V5" i="17"/>
  <c r="Q5" i="17"/>
  <c r="I5" i="17"/>
  <c r="A5" i="17"/>
  <c r="AM48" i="16"/>
  <c r="AL48" i="16"/>
  <c r="AM47" i="16"/>
  <c r="AL47" i="16"/>
  <c r="AM45" i="16"/>
  <c r="AL45" i="16"/>
  <c r="AM44" i="16"/>
  <c r="AL44" i="16"/>
  <c r="AM43" i="16"/>
  <c r="AL43" i="16"/>
  <c r="AM41" i="16"/>
  <c r="AL41" i="16"/>
  <c r="AM40" i="16"/>
  <c r="AL40" i="16"/>
  <c r="AM39" i="16"/>
  <c r="AL39" i="16"/>
  <c r="AM37" i="16"/>
  <c r="AL37" i="16"/>
  <c r="AM36" i="16"/>
  <c r="AL36" i="16"/>
  <c r="AM35" i="16"/>
  <c r="AL35" i="16"/>
  <c r="AM33" i="16"/>
  <c r="AL33" i="16"/>
  <c r="AM32" i="16"/>
  <c r="AL32" i="16"/>
  <c r="AM31" i="16"/>
  <c r="AL31" i="16"/>
  <c r="AM29" i="16"/>
  <c r="AL29" i="16"/>
  <c r="AM28" i="16"/>
  <c r="AL28" i="16"/>
  <c r="AM27" i="16"/>
  <c r="AL27" i="16"/>
  <c r="AM25" i="16"/>
  <c r="AL25" i="16"/>
  <c r="AM24" i="16"/>
  <c r="AL24" i="16"/>
  <c r="AM23" i="16"/>
  <c r="AL23" i="16"/>
  <c r="AM21" i="16"/>
  <c r="AL21" i="16"/>
  <c r="AM20" i="16"/>
  <c r="AL20" i="16"/>
  <c r="AM19" i="16"/>
  <c r="AL19" i="16"/>
  <c r="AM17" i="16"/>
  <c r="AL17" i="16"/>
  <c r="AM16" i="16"/>
  <c r="AL16" i="16"/>
  <c r="AM15" i="16"/>
  <c r="AL15" i="16"/>
  <c r="AM13" i="16"/>
  <c r="AL13" i="16"/>
  <c r="AM12" i="16"/>
  <c r="AL12" i="16"/>
  <c r="AM11" i="16"/>
  <c r="AL11" i="16"/>
  <c r="AM9" i="16"/>
  <c r="AL9" i="16"/>
  <c r="AL6" i="16"/>
  <c r="P6" i="16"/>
  <c r="F6" i="16"/>
  <c r="V5" i="16"/>
  <c r="Q5" i="16"/>
  <c r="I5" i="16"/>
  <c r="A5" i="16"/>
  <c r="AM48" i="15"/>
  <c r="AL48" i="15"/>
  <c r="AM47" i="15"/>
  <c r="AL47" i="15"/>
  <c r="AM45" i="15"/>
  <c r="AL45" i="15"/>
  <c r="AM44" i="15"/>
  <c r="AL44" i="15"/>
  <c r="AM43" i="15"/>
  <c r="AL43" i="15"/>
  <c r="AM41" i="15"/>
  <c r="AL41" i="15"/>
  <c r="AM40" i="15"/>
  <c r="AL40" i="15"/>
  <c r="AM39" i="15"/>
  <c r="AL39" i="15"/>
  <c r="AM37" i="15"/>
  <c r="AL37" i="15"/>
  <c r="AM36" i="15"/>
  <c r="AL36" i="15"/>
  <c r="AM35" i="15"/>
  <c r="AL35" i="15"/>
  <c r="AM33" i="15"/>
  <c r="AL33" i="15"/>
  <c r="AM32" i="15"/>
  <c r="AL32" i="15"/>
  <c r="AM31" i="15"/>
  <c r="AL31" i="15"/>
  <c r="AM29" i="15"/>
  <c r="AL29" i="15"/>
  <c r="AM28" i="15"/>
  <c r="AL28" i="15"/>
  <c r="AM27" i="15"/>
  <c r="AL27" i="15"/>
  <c r="AM25" i="15"/>
  <c r="AL25" i="15"/>
  <c r="AM24" i="15"/>
  <c r="AL24" i="15"/>
  <c r="AM23" i="15"/>
  <c r="AL23" i="15"/>
  <c r="AM21" i="15"/>
  <c r="AL21" i="15"/>
  <c r="AM20" i="15"/>
  <c r="AL20" i="15"/>
  <c r="AM19" i="15"/>
  <c r="AL19" i="15"/>
  <c r="AM17" i="15"/>
  <c r="AL17" i="15"/>
  <c r="AM16" i="15"/>
  <c r="AL16" i="15"/>
  <c r="AM15" i="15"/>
  <c r="AL15" i="15"/>
  <c r="AM13" i="15"/>
  <c r="AL13" i="15"/>
  <c r="AM12" i="15"/>
  <c r="AL12" i="15"/>
  <c r="AM11" i="15"/>
  <c r="AL11" i="15"/>
  <c r="AM9" i="15"/>
  <c r="AL9" i="15"/>
  <c r="AL6" i="15"/>
  <c r="P6" i="15"/>
  <c r="F6" i="15"/>
  <c r="V5" i="15"/>
  <c r="Q5" i="15"/>
  <c r="I5" i="15"/>
  <c r="A5" i="15"/>
  <c r="AM48" i="14"/>
  <c r="AL48" i="14"/>
  <c r="AM47" i="14"/>
  <c r="AL47" i="14"/>
  <c r="AM45" i="14"/>
  <c r="AL45" i="14"/>
  <c r="AM44" i="14"/>
  <c r="AL44" i="14"/>
  <c r="AM43" i="14"/>
  <c r="AL43" i="14"/>
  <c r="AM41" i="14"/>
  <c r="AL41" i="14"/>
  <c r="AM40" i="14"/>
  <c r="AL40" i="14"/>
  <c r="AM39" i="14"/>
  <c r="AL39" i="14"/>
  <c r="AM37" i="14"/>
  <c r="AL37" i="14"/>
  <c r="AM36" i="14"/>
  <c r="AL36" i="14"/>
  <c r="AM35" i="14"/>
  <c r="AL35" i="14"/>
  <c r="AM33" i="14"/>
  <c r="AL33" i="14"/>
  <c r="AM32" i="14"/>
  <c r="AL32" i="14"/>
  <c r="AM31" i="14"/>
  <c r="AL31" i="14"/>
  <c r="AM29" i="14"/>
  <c r="AL29" i="14"/>
  <c r="AM28" i="14"/>
  <c r="AL28" i="14"/>
  <c r="AM27" i="14"/>
  <c r="AL27" i="14"/>
  <c r="AM25" i="14"/>
  <c r="AL25" i="14"/>
  <c r="AM24" i="14"/>
  <c r="AL24" i="14"/>
  <c r="AM23" i="14"/>
  <c r="AL23" i="14"/>
  <c r="AM21" i="14"/>
  <c r="AL21" i="14"/>
  <c r="AM20" i="14"/>
  <c r="AL20" i="14"/>
  <c r="AM19" i="14"/>
  <c r="AL19" i="14"/>
  <c r="AM17" i="14"/>
  <c r="AL17" i="14"/>
  <c r="AM16" i="14"/>
  <c r="AL16" i="14"/>
  <c r="AM15" i="14"/>
  <c r="AL15" i="14"/>
  <c r="AM13" i="14"/>
  <c r="AL13" i="14"/>
  <c r="AM12" i="14"/>
  <c r="AL12" i="14"/>
  <c r="AM11" i="14"/>
  <c r="AL11" i="14"/>
  <c r="AM9" i="14"/>
  <c r="AL9" i="14"/>
  <c r="AL6" i="14"/>
  <c r="P6" i="14"/>
  <c r="F6" i="14"/>
  <c r="V5" i="14"/>
  <c r="Q5" i="14"/>
  <c r="I5" i="14"/>
  <c r="A5" i="14"/>
  <c r="P6" i="1"/>
  <c r="W10" i="10"/>
  <c r="F6" i="1"/>
  <c r="I10" i="10"/>
  <c r="V5" i="1"/>
  <c r="AF9" i="10"/>
  <c r="Q5" i="1"/>
  <c r="Z9" i="10"/>
  <c r="I5" i="1"/>
  <c r="Q9" i="10"/>
  <c r="A5" i="1"/>
  <c r="B9" i="10"/>
  <c r="W14" i="10"/>
  <c r="I14" i="10"/>
  <c r="W12" i="10"/>
  <c r="I12" i="10"/>
  <c r="AL6" i="9"/>
  <c r="AL6" i="1"/>
  <c r="N12" i="9" l="1"/>
  <c r="N13" i="9" s="1"/>
  <c r="AM48" i="1" l="1"/>
  <c r="AL48" i="1"/>
  <c r="AM47" i="1"/>
  <c r="AL47" i="1"/>
  <c r="AM45" i="1"/>
  <c r="AL45" i="1"/>
  <c r="AM44" i="1"/>
  <c r="AL44" i="1"/>
  <c r="AM43" i="1"/>
  <c r="AL43" i="1"/>
  <c r="AM41" i="1"/>
  <c r="AL41" i="1"/>
  <c r="AM40" i="1"/>
  <c r="AL40" i="1"/>
  <c r="AM39" i="1"/>
  <c r="AL39" i="1"/>
  <c r="AM37" i="1"/>
  <c r="AL37" i="1"/>
  <c r="AM36" i="1"/>
  <c r="AL36" i="1"/>
  <c r="AM35" i="1"/>
  <c r="AL35" i="1"/>
  <c r="AM33" i="1"/>
  <c r="AL33" i="1"/>
  <c r="AM32" i="1"/>
  <c r="AL32" i="1"/>
  <c r="AM31" i="1"/>
  <c r="AL31" i="1"/>
  <c r="AM29" i="1"/>
  <c r="AL29" i="1"/>
  <c r="AM28" i="1"/>
  <c r="AL28" i="1"/>
  <c r="AM27" i="1"/>
  <c r="AL27" i="1"/>
  <c r="AM25" i="1"/>
  <c r="AL25" i="1"/>
  <c r="AM24" i="1"/>
  <c r="AL24" i="1"/>
  <c r="AM23" i="1"/>
  <c r="AL23" i="1"/>
  <c r="AM21" i="1"/>
  <c r="AL21" i="1"/>
  <c r="AM20" i="1"/>
  <c r="AL20" i="1"/>
  <c r="AM19" i="1"/>
  <c r="AL19" i="1"/>
  <c r="AM17" i="1"/>
  <c r="AL17" i="1"/>
  <c r="AM16" i="1"/>
  <c r="AL16" i="1"/>
  <c r="AM15" i="1"/>
  <c r="AL15" i="1"/>
  <c r="AM13" i="1"/>
  <c r="AL13" i="1"/>
  <c r="AM12" i="1"/>
  <c r="AL12" i="1"/>
  <c r="AM11" i="1"/>
  <c r="AL11" i="1"/>
  <c r="AM9" i="1"/>
  <c r="AL9" i="1"/>
  <c r="AM15" i="9"/>
  <c r="E1" i="9" l="1"/>
  <c r="D5" i="10" l="1"/>
  <c r="P62" i="9"/>
  <c r="C62" i="9"/>
  <c r="AM39" i="9"/>
  <c r="AL39" i="9"/>
  <c r="AM38" i="9"/>
  <c r="AL38" i="9"/>
  <c r="AM37" i="9"/>
  <c r="AL37" i="9"/>
  <c r="AM36" i="9"/>
  <c r="AL36" i="9"/>
  <c r="AM35" i="9"/>
  <c r="AL35" i="9"/>
  <c r="AM34" i="9"/>
  <c r="AL34" i="9"/>
  <c r="AM33" i="9"/>
  <c r="AL33" i="9"/>
  <c r="AM32" i="9"/>
  <c r="AL32" i="9"/>
  <c r="AM31" i="9"/>
  <c r="AL31" i="9"/>
  <c r="AM30" i="9"/>
  <c r="AL30" i="9"/>
  <c r="AM29" i="9"/>
  <c r="AL29" i="9"/>
  <c r="AM28" i="9"/>
  <c r="AL28" i="9"/>
  <c r="AM27" i="9"/>
  <c r="AL27" i="9"/>
  <c r="AM26" i="9"/>
  <c r="AL26" i="9"/>
  <c r="AM25" i="9"/>
  <c r="AL25" i="9"/>
  <c r="AM24" i="9"/>
  <c r="AL24" i="9"/>
  <c r="AM23" i="9"/>
  <c r="AL23" i="9"/>
  <c r="AM22" i="9"/>
  <c r="AL22" i="9"/>
  <c r="AM21" i="9"/>
  <c r="AL21" i="9"/>
  <c r="AM20" i="9"/>
  <c r="AL20" i="9"/>
  <c r="AM19" i="9"/>
  <c r="AL19" i="9"/>
  <c r="AM18" i="9"/>
  <c r="AL18" i="9"/>
  <c r="AM17" i="9"/>
  <c r="AL17" i="9"/>
  <c r="AL15" i="9"/>
  <c r="R13" i="9"/>
  <c r="L22" i="10" l="1"/>
  <c r="V26" i="10"/>
  <c r="AA25" i="10"/>
  <c r="G25" i="10"/>
  <c r="L24" i="10"/>
  <c r="Q23" i="10"/>
  <c r="V22" i="10"/>
  <c r="V21" i="10"/>
  <c r="Q26" i="10"/>
  <c r="V25" i="10"/>
  <c r="AA24" i="10"/>
  <c r="G24" i="10"/>
  <c r="L23" i="10"/>
  <c r="Q22" i="10"/>
  <c r="Q21" i="10"/>
  <c r="L26" i="10"/>
  <c r="Q25" i="10"/>
  <c r="V24" i="10"/>
  <c r="AA23" i="10"/>
  <c r="G23" i="10"/>
  <c r="G22" i="10"/>
  <c r="L21" i="10"/>
  <c r="G26" i="10"/>
  <c r="L25" i="10"/>
  <c r="Q24" i="10"/>
  <c r="V23" i="10"/>
  <c r="AA22" i="10"/>
  <c r="AA21" i="10"/>
  <c r="G21" i="10"/>
  <c r="W62" i="9"/>
  <c r="N38" i="10" s="1"/>
  <c r="W53" i="9"/>
  <c r="G33" i="10" s="1"/>
  <c r="W55" i="9"/>
  <c r="Q33" i="10" s="1"/>
  <c r="W57" i="9"/>
  <c r="AA33" i="10" s="1"/>
  <c r="W52" i="9"/>
  <c r="W54" i="9"/>
  <c r="L33" i="10" s="1"/>
  <c r="W56" i="9"/>
  <c r="V33" i="10" s="1"/>
  <c r="B33" i="10" l="1"/>
  <c r="X10" i="9" s="1"/>
  <c r="AF21" i="10"/>
  <c r="X11" i="9"/>
  <c r="AF26" i="10"/>
  <c r="AF23" i="10"/>
  <c r="Q27" i="10"/>
  <c r="G27" i="10"/>
  <c r="AF22" i="10"/>
  <c r="AF24" i="10"/>
  <c r="L27" i="10"/>
  <c r="AF25" i="10"/>
  <c r="AA27" i="10"/>
  <c r="V27" i="10"/>
  <c r="AF27" i="10" l="1"/>
</calcChain>
</file>

<file path=xl/sharedStrings.xml><?xml version="1.0" encoding="utf-8"?>
<sst xmlns="http://schemas.openxmlformats.org/spreadsheetml/2006/main" count="1347" uniqueCount="80">
  <si>
    <t>CME CARCASS GRADING WORKSHEET - CONTINUATION</t>
  </si>
  <si>
    <t>Plant Name</t>
  </si>
  <si>
    <t>Plant Location</t>
  </si>
  <si>
    <t>CME Certificate No.</t>
  </si>
  <si>
    <t>CME Lot No.</t>
  </si>
  <si>
    <t>Sheet</t>
  </si>
  <si>
    <t>of</t>
  </si>
  <si>
    <t>No</t>
  </si>
  <si>
    <t>Over 30 Mon</t>
  </si>
  <si>
    <t>Wt</t>
  </si>
  <si>
    <t>Quality</t>
  </si>
  <si>
    <t>Yield</t>
  </si>
  <si>
    <t>col1</t>
  </si>
  <si>
    <t>col2</t>
  </si>
  <si>
    <t xml:space="preserve">0 1 2 3 4 5 </t>
  </si>
  <si>
    <t>COL1</t>
  </si>
  <si>
    <t>TOTALS</t>
  </si>
  <si>
    <t>CKS</t>
  </si>
  <si>
    <t>TOT CKS</t>
  </si>
  <si>
    <t>***THIS DOCUMENT HAS BEEN REVISED***</t>
  </si>
  <si>
    <t>CME CARCASS GRADING WORKSHEET</t>
  </si>
  <si>
    <t>TOTAL 
WEIGHT</t>
  </si>
  <si>
    <t>Arrival Date</t>
  </si>
  <si>
    <t>No. Cattle in Lot</t>
  </si>
  <si>
    <t>Carcasses Condemned</t>
  </si>
  <si>
    <t>Arrival Time</t>
  </si>
  <si>
    <t>Total Live Weight</t>
  </si>
  <si>
    <t>Livers Condemned</t>
  </si>
  <si>
    <t>Slaughter Date</t>
  </si>
  <si>
    <t>Grade Date</t>
  </si>
  <si>
    <t>Carcasses Under 550</t>
  </si>
  <si>
    <t>Pen Number</t>
  </si>
  <si>
    <t>Regrade Date</t>
  </si>
  <si>
    <t>Carcasses over 900</t>
  </si>
  <si>
    <t>Pen Seal Number</t>
  </si>
  <si>
    <t>Total Carcass Weight</t>
  </si>
  <si>
    <t>Packer Lot Number</t>
  </si>
  <si>
    <t>Dressing Percentage</t>
  </si>
  <si>
    <t>P C Se S NG</t>
  </si>
  <si>
    <t>Number of Ineligible Cattle/Carcasses and Reason:</t>
  </si>
  <si>
    <t>CME CARCASS GRADING WORKSHEET - SUMMARY</t>
  </si>
  <si>
    <t>QUALITY AND YIELD GRADES</t>
  </si>
  <si>
    <t>YIELD 
GRADE</t>
  </si>
  <si>
    <t>PRIME</t>
  </si>
  <si>
    <t>CHOICE</t>
  </si>
  <si>
    <t>SELECT</t>
  </si>
  <si>
    <t>STANDARD</t>
  </si>
  <si>
    <t>SUBSTANDARD</t>
  </si>
  <si>
    <t>TOTAL</t>
  </si>
  <si>
    <t>QUALITY
ONLY</t>
  </si>
  <si>
    <t>WEIGHT RANGE</t>
  </si>
  <si>
    <t>550 - 599</t>
  </si>
  <si>
    <t>600 - 900</t>
  </si>
  <si>
    <t>TOTAL OVER 30 MONTHS OF AGE</t>
  </si>
  <si>
    <t>Agricultural 
Marketing 
Service</t>
  </si>
  <si>
    <t>Facility No.</t>
  </si>
  <si>
    <t>Est. No.</t>
  </si>
  <si>
    <t>Carcass
ID</t>
  </si>
  <si>
    <t>COL2</t>
  </si>
  <si>
    <t>Grader EQC</t>
  </si>
  <si>
    <t>Summary</t>
  </si>
  <si>
    <t>Formulas that count the number of checks in the "Over 30 Mon" columns</t>
  </si>
  <si>
    <t>Formulas that count the weight ranges</t>
  </si>
  <si>
    <t>Between 600 and 900</t>
  </si>
  <si>
    <t>Between 550 and 599</t>
  </si>
  <si>
    <t>Weight Range</t>
  </si>
  <si>
    <t>&lt;500</t>
  </si>
  <si>
    <t>Between 500 and 549</t>
  </si>
  <si>
    <t>Between 901 and 1000</t>
  </si>
  <si>
    <t>Between 1001 and 1050</t>
  </si>
  <si>
    <t>&gt;1050</t>
  </si>
  <si>
    <t>UNDER 500</t>
  </si>
  <si>
    <t>901 - 1000</t>
  </si>
  <si>
    <t>1,001 - 1,050</t>
  </si>
  <si>
    <t>Over 1,050</t>
  </si>
  <si>
    <t>500 - 549</t>
  </si>
  <si>
    <t>October 21, 2015</t>
  </si>
  <si>
    <t>QAD 508A Form</t>
  </si>
  <si>
    <t>Quality Assessment Division
1400 Independence Avenue SW, Stop 0258
Washington, DC  20250</t>
  </si>
  <si>
    <t>USDA is an equal opportunity provider, employer, and lender.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</si>
</sst>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4" x14ac:knownFonts="1">
    <font>
      <sz val="10"/>
      <name val="Arial"/>
    </font>
    <font>
      <b/>
      <sz val="14"/>
      <name val="Arial"/>
      <family val="2"/>
    </font>
    <font>
      <b/>
      <sz val="12"/>
      <name val="Arial"/>
      <family val="2"/>
    </font>
    <font>
      <sz val="9"/>
      <name val="Arial"/>
      <family val="2"/>
    </font>
    <font>
      <sz val="10"/>
      <name val="Arial"/>
      <family val="2"/>
    </font>
    <font>
      <sz val="8"/>
      <name val="Arial"/>
      <family val="2"/>
    </font>
    <font>
      <sz val="10"/>
      <color indexed="9"/>
      <name val="Arial"/>
      <family val="2"/>
    </font>
    <font>
      <sz val="9"/>
      <color indexed="9"/>
      <name val="Arial"/>
      <family val="2"/>
    </font>
    <font>
      <b/>
      <sz val="10"/>
      <color indexed="10"/>
      <name val="Arial"/>
      <family val="2"/>
    </font>
    <font>
      <b/>
      <sz val="11"/>
      <name val="Arial"/>
      <family val="2"/>
    </font>
    <font>
      <b/>
      <sz val="9"/>
      <name val="Arial"/>
      <family val="2"/>
    </font>
    <font>
      <b/>
      <sz val="10"/>
      <name val="Arial"/>
      <family val="2"/>
    </font>
    <font>
      <sz val="8"/>
      <color rgb="FF000000"/>
      <name val="Times New Roman"/>
      <family val="1"/>
    </font>
    <font>
      <sz val="10"/>
      <name val="Times New Roman"/>
      <family val="1"/>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215">
    <xf numFmtId="0" fontId="0" fillId="0" borderId="0" xfId="0"/>
    <xf numFmtId="0" fontId="0" fillId="0" borderId="4" xfId="0" applyBorder="1"/>
    <xf numFmtId="0" fontId="0" fillId="0" borderId="5" xfId="0" applyBorder="1"/>
    <xf numFmtId="0" fontId="0" fillId="0" borderId="6" xfId="0" applyBorder="1"/>
    <xf numFmtId="0" fontId="5" fillId="0" borderId="12" xfId="0" applyFont="1" applyBorder="1" applyAlignment="1">
      <alignment horizontal="center"/>
    </xf>
    <xf numFmtId="0" fontId="6" fillId="0" borderId="12" xfId="0" applyFont="1" applyBorder="1" applyProtection="1">
      <protection locked="0"/>
    </xf>
    <xf numFmtId="0" fontId="3" fillId="0" borderId="11" xfId="0" applyFont="1" applyBorder="1" applyProtection="1">
      <protection locked="0"/>
    </xf>
    <xf numFmtId="0" fontId="7" fillId="0" borderId="0" xfId="0" applyFont="1" applyBorder="1" applyProtection="1">
      <protection locked="0"/>
    </xf>
    <xf numFmtId="0" fontId="5" fillId="0" borderId="7" xfId="0" applyFont="1" applyBorder="1" applyAlignment="1">
      <alignment horizontal="center"/>
    </xf>
    <xf numFmtId="0" fontId="6" fillId="0" borderId="7" xfId="0" applyFont="1" applyBorder="1"/>
    <xf numFmtId="0" fontId="6" fillId="0" borderId="5" xfId="0" applyFont="1" applyBorder="1" applyAlignment="1">
      <alignment horizontal="center"/>
    </xf>
    <xf numFmtId="0" fontId="0" fillId="0" borderId="7" xfId="0" applyBorder="1"/>
    <xf numFmtId="0" fontId="0" fillId="0" borderId="0" xfId="0" applyNumberFormat="1"/>
    <xf numFmtId="3" fontId="0" fillId="0" borderId="0" xfId="0" applyNumberFormat="1"/>
    <xf numFmtId="0" fontId="0" fillId="0" borderId="0" xfId="0" applyBorder="1" applyAlignment="1"/>
    <xf numFmtId="0" fontId="6" fillId="0" borderId="0" xfId="0" applyFont="1" applyProtection="1">
      <protection locked="0"/>
    </xf>
    <xf numFmtId="0" fontId="5" fillId="0" borderId="0" xfId="0" applyFont="1" applyAlignment="1">
      <alignment wrapText="1"/>
    </xf>
    <xf numFmtId="0" fontId="0" fillId="0" borderId="0" xfId="0" applyBorder="1"/>
    <xf numFmtId="0" fontId="0" fillId="0" borderId="14" xfId="0" applyBorder="1"/>
    <xf numFmtId="0" fontId="5" fillId="0" borderId="9" xfId="0" applyFont="1" applyBorder="1" applyAlignment="1">
      <alignment horizontal="center"/>
    </xf>
    <xf numFmtId="0" fontId="5" fillId="0" borderId="13" xfId="0" applyFont="1" applyBorder="1" applyAlignment="1">
      <alignment horizontal="center"/>
    </xf>
    <xf numFmtId="0" fontId="3" fillId="0" borderId="6" xfId="0" applyFont="1" applyBorder="1" applyProtection="1">
      <protection locked="0"/>
    </xf>
    <xf numFmtId="0" fontId="5" fillId="0" borderId="4" xfId="0" applyFont="1" applyBorder="1" applyAlignment="1">
      <alignment horizontal="center"/>
    </xf>
    <xf numFmtId="0" fontId="8" fillId="0" borderId="0" xfId="0" applyFont="1"/>
    <xf numFmtId="0" fontId="4" fillId="0" borderId="13" xfId="0" applyFont="1" applyBorder="1" applyAlignment="1">
      <alignment horizontal="left"/>
    </xf>
    <xf numFmtId="0" fontId="4" fillId="0" borderId="0" xfId="0" applyFont="1" applyBorder="1" applyAlignment="1">
      <alignment horizontal="left"/>
    </xf>
    <xf numFmtId="49"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center"/>
    </xf>
    <xf numFmtId="0" fontId="3" fillId="0" borderId="14" xfId="0" applyNumberFormat="1" applyFont="1" applyBorder="1" applyAlignment="1" applyProtection="1">
      <alignment horizontal="center"/>
    </xf>
    <xf numFmtId="49" fontId="3" fillId="0" borderId="14" xfId="0" applyNumberFormat="1" applyFont="1" applyBorder="1" applyAlignment="1" applyProtection="1">
      <alignment horizontal="center"/>
    </xf>
    <xf numFmtId="0" fontId="4" fillId="0" borderId="1" xfId="0" applyFont="1" applyBorder="1" applyAlignment="1">
      <alignment horizontal="left"/>
    </xf>
    <xf numFmtId="0" fontId="4" fillId="0" borderId="2" xfId="0" applyFont="1" applyBorder="1" applyAlignment="1">
      <alignment horizontal="left"/>
    </xf>
    <xf numFmtId="0" fontId="0" fillId="0" borderId="2" xfId="0" applyBorder="1"/>
    <xf numFmtId="0" fontId="11" fillId="0" borderId="0" xfId="0" applyFont="1" applyBorder="1" applyAlignment="1">
      <alignment horizontal="center" vertical="center"/>
    </xf>
    <xf numFmtId="3" fontId="11" fillId="0" borderId="0" xfId="0" applyNumberFormat="1" applyFont="1" applyBorder="1" applyAlignment="1">
      <alignment horizontal="center" vertical="center"/>
    </xf>
    <xf numFmtId="0" fontId="0" fillId="0" borderId="0" xfId="0" applyAlignment="1">
      <alignment horizontal="center"/>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0" fontId="5" fillId="0" borderId="4" xfId="0" applyFont="1" applyBorder="1" applyAlignment="1">
      <alignment horizontal="center"/>
    </xf>
    <xf numFmtId="0" fontId="5" fillId="0" borderId="9" xfId="0" applyFont="1" applyBorder="1" applyAlignment="1">
      <alignment horizontal="center"/>
    </xf>
    <xf numFmtId="0" fontId="3" fillId="0" borderId="11" xfId="0" applyNumberFormat="1" applyFont="1" applyBorder="1" applyAlignment="1" applyProtection="1">
      <alignment horizontal="center"/>
      <protection locked="0"/>
    </xf>
    <xf numFmtId="0" fontId="5" fillId="0" borderId="9" xfId="0" applyFont="1" applyBorder="1" applyAlignment="1">
      <alignment horizontal="center"/>
    </xf>
    <xf numFmtId="0" fontId="5" fillId="0" borderId="4" xfId="0" applyFont="1" applyBorder="1" applyAlignment="1">
      <alignment horizontal="center"/>
    </xf>
    <xf numFmtId="0" fontId="12" fillId="0" borderId="0" xfId="0" applyFont="1"/>
    <xf numFmtId="0" fontId="13" fillId="0" borderId="0" xfId="0" applyFont="1" applyAlignment="1">
      <alignment vertical="top" wrapText="1"/>
    </xf>
    <xf numFmtId="49" fontId="13" fillId="0" borderId="0" xfId="0" applyNumberFormat="1" applyFont="1" applyAlignment="1">
      <alignment vertical="top" wrapText="1"/>
    </xf>
    <xf numFmtId="0" fontId="4" fillId="0" borderId="0" xfId="0" applyFont="1"/>
    <xf numFmtId="0" fontId="5" fillId="0" borderId="0" xfId="0" applyFont="1" applyBorder="1" applyAlignment="1" applyProtection="1">
      <alignment horizontal="center"/>
    </xf>
    <xf numFmtId="0" fontId="0" fillId="0" borderId="0" xfId="0" applyBorder="1" applyProtection="1"/>
    <xf numFmtId="0" fontId="0" fillId="0" borderId="0" xfId="0" applyProtection="1"/>
    <xf numFmtId="0" fontId="0" fillId="0" borderId="0" xfId="0" applyBorder="1" applyAlignment="1" applyProtection="1">
      <alignment vertical="center" wrapText="1"/>
    </xf>
    <xf numFmtId="0" fontId="0" fillId="0" borderId="3" xfId="0" applyBorder="1"/>
    <xf numFmtId="0" fontId="0" fillId="0" borderId="1" xfId="0" applyBorder="1"/>
    <xf numFmtId="0" fontId="6" fillId="0" borderId="0" xfId="0" applyFont="1" applyAlignment="1" applyProtection="1"/>
    <xf numFmtId="0" fontId="4" fillId="0" borderId="0" xfId="0" applyFont="1" applyAlignment="1" applyProtection="1"/>
    <xf numFmtId="0" fontId="4" fillId="0" borderId="1" xfId="0" applyFont="1" applyBorder="1" applyAlignment="1"/>
    <xf numFmtId="0" fontId="4" fillId="0" borderId="2" xfId="0" applyFont="1" applyBorder="1" applyAlignment="1"/>
    <xf numFmtId="0" fontId="5" fillId="0" borderId="7" xfId="0" applyFont="1" applyBorder="1" applyAlignment="1">
      <alignment horizontal="center"/>
    </xf>
    <xf numFmtId="0" fontId="1" fillId="0" borderId="0" xfId="0" applyFont="1" applyAlignment="1"/>
    <xf numFmtId="0" fontId="0" fillId="0" borderId="0" xfId="0" applyBorder="1" applyAlignment="1">
      <alignment horizontal="left"/>
    </xf>
    <xf numFmtId="0" fontId="5" fillId="0" borderId="5" xfId="0" applyFont="1" applyBorder="1" applyAlignment="1">
      <alignment horizontal="center" wrapText="1"/>
    </xf>
    <xf numFmtId="0" fontId="4" fillId="0" borderId="10" xfId="0" applyFont="1" applyBorder="1" applyAlignment="1"/>
    <xf numFmtId="3" fontId="3" fillId="0" borderId="0" xfId="0" applyNumberFormat="1" applyFont="1" applyBorder="1" applyAlignment="1" applyProtection="1"/>
    <xf numFmtId="3" fontId="3" fillId="0" borderId="0" xfId="0" applyNumberFormat="1" applyFont="1" applyBorder="1" applyAlignment="1" applyProtection="1">
      <alignment horizontal="center"/>
    </xf>
    <xf numFmtId="0" fontId="0" fillId="0" borderId="13" xfId="0" applyBorder="1" applyAlignment="1">
      <alignment horizontal="left"/>
    </xf>
    <xf numFmtId="0" fontId="5" fillId="0" borderId="7" xfId="0" applyFont="1" applyBorder="1" applyAlignment="1">
      <alignment horizontal="center" wrapText="1"/>
    </xf>
    <xf numFmtId="0" fontId="0" fillId="0" borderId="11" xfId="0" applyBorder="1"/>
    <xf numFmtId="3" fontId="0" fillId="0" borderId="0" xfId="0" applyNumberFormat="1" applyBorder="1"/>
    <xf numFmtId="0" fontId="5" fillId="0" borderId="13" xfId="0" applyFont="1" applyBorder="1" applyAlignment="1" applyProtection="1">
      <alignment horizontal="center"/>
    </xf>
    <xf numFmtId="0" fontId="7" fillId="0" borderId="0" xfId="0" applyFont="1" applyBorder="1" applyAlignment="1" applyProtection="1">
      <alignment horizontal="center"/>
      <protection locked="0"/>
    </xf>
    <xf numFmtId="3" fontId="0" fillId="0" borderId="4" xfId="0" applyNumberFormat="1" applyBorder="1" applyAlignment="1">
      <alignment horizontal="center"/>
    </xf>
    <xf numFmtId="3" fontId="0" fillId="0" borderId="6" xfId="0" applyNumberFormat="1" applyBorder="1" applyAlignment="1">
      <alignment horizontal="center"/>
    </xf>
    <xf numFmtId="0" fontId="4" fillId="0" borderId="10" xfId="0" applyFont="1" applyBorder="1" applyAlignment="1">
      <alignment horizontal="center"/>
    </xf>
    <xf numFmtId="0" fontId="4" fillId="0" borderId="11" xfId="0" applyNumberFormat="1" applyFont="1" applyBorder="1" applyAlignment="1" applyProtection="1">
      <protection locked="0"/>
    </xf>
    <xf numFmtId="0" fontId="3" fillId="0" borderId="2" xfId="0" applyNumberFormat="1" applyFont="1" applyBorder="1" applyAlignment="1" applyProtection="1">
      <alignment horizontal="center"/>
    </xf>
    <xf numFmtId="3" fontId="2" fillId="0" borderId="0" xfId="0" applyNumberFormat="1" applyFont="1" applyBorder="1" applyAlignment="1">
      <alignment vertical="center"/>
    </xf>
    <xf numFmtId="0" fontId="4" fillId="0" borderId="0" xfId="0" applyNumberFormat="1" applyFont="1" applyBorder="1" applyAlignment="1" applyProtection="1">
      <alignment vertical="center"/>
    </xf>
    <xf numFmtId="0" fontId="1" fillId="0" borderId="0" xfId="0" applyFont="1" applyAlignment="1" applyProtection="1"/>
    <xf numFmtId="0" fontId="3" fillId="0" borderId="0" xfId="0" applyNumberFormat="1" applyFont="1" applyBorder="1" applyAlignment="1" applyProtection="1"/>
    <xf numFmtId="0" fontId="3" fillId="0" borderId="13" xfId="0" applyNumberFormat="1" applyFont="1" applyBorder="1" applyAlignment="1" applyProtection="1"/>
    <xf numFmtId="0" fontId="0" fillId="0" borderId="13" xfId="0" applyBorder="1" applyProtection="1"/>
    <xf numFmtId="0" fontId="4" fillId="0" borderId="1" xfId="0" applyFont="1" applyBorder="1" applyAlignment="1" applyProtection="1"/>
    <xf numFmtId="0" fontId="3" fillId="0" borderId="2" xfId="0" applyNumberFormat="1" applyFont="1" applyBorder="1" applyAlignment="1" applyProtection="1"/>
    <xf numFmtId="0" fontId="4" fillId="0" borderId="2" xfId="0" applyFont="1" applyBorder="1" applyAlignment="1" applyProtection="1"/>
    <xf numFmtId="0" fontId="4" fillId="0" borderId="10" xfId="0" applyFont="1" applyBorder="1" applyAlignment="1" applyProtection="1">
      <alignment horizontal="center"/>
    </xf>
    <xf numFmtId="1"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1" fontId="0" fillId="0" borderId="0" xfId="0" applyNumberFormat="1" applyAlignment="1">
      <alignment horizontal="center"/>
    </xf>
    <xf numFmtId="0" fontId="0" fillId="0" borderId="0" xfId="0" quotePrefix="1"/>
    <xf numFmtId="1" fontId="4" fillId="0" borderId="9" xfId="0" applyNumberFormat="1" applyFont="1" applyBorder="1" applyAlignment="1" applyProtection="1">
      <alignment horizontal="center" vertical="center"/>
    </xf>
    <xf numFmtId="1" fontId="4" fillId="0" borderId="10" xfId="0" applyNumberFormat="1" applyFont="1" applyBorder="1" applyAlignment="1" applyProtection="1">
      <alignment horizontal="center" vertical="center"/>
    </xf>
    <xf numFmtId="1" fontId="4" fillId="0" borderId="11" xfId="0" applyNumberFormat="1" applyFont="1" applyBorder="1" applyAlignment="1" applyProtection="1">
      <alignment horizontal="center" vertical="center"/>
    </xf>
    <xf numFmtId="0" fontId="13" fillId="0" borderId="0" xfId="0" applyFont="1" applyAlignment="1">
      <alignment horizontal="left" vertical="top" wrapText="1"/>
    </xf>
    <xf numFmtId="0" fontId="13" fillId="0" borderId="0" xfId="0" applyFont="1" applyAlignment="1">
      <alignment horizontal="right" vertical="top" wrapText="1"/>
    </xf>
    <xf numFmtId="49" fontId="13" fillId="0" borderId="0" xfId="0" applyNumberFormat="1" applyFont="1" applyAlignment="1">
      <alignment horizontal="right" vertical="top" wrapText="1"/>
    </xf>
    <xf numFmtId="3" fontId="11" fillId="0" borderId="8" xfId="0" applyNumberFormat="1" applyFont="1" applyBorder="1" applyAlignment="1">
      <alignment horizontal="center" vertical="center"/>
    </xf>
    <xf numFmtId="0" fontId="11" fillId="0" borderId="8" xfId="0" applyFont="1" applyBorder="1" applyAlignment="1">
      <alignment horizontal="center" vertical="center"/>
    </xf>
    <xf numFmtId="3" fontId="11" fillId="0" borderId="9"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0" fillId="2" borderId="8" xfId="0" applyNumberForma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3" fontId="4" fillId="0" borderId="8" xfId="0" applyNumberFormat="1" applyFont="1" applyBorder="1" applyAlignment="1">
      <alignment horizontal="center" vertical="center"/>
    </xf>
    <xf numFmtId="3" fontId="0" fillId="0" borderId="8" xfId="0" applyNumberFormat="1" applyBorder="1" applyAlignment="1">
      <alignment horizontal="center" vertical="center"/>
    </xf>
    <xf numFmtId="3" fontId="2" fillId="0" borderId="0" xfId="0" applyNumberFormat="1" applyFont="1" applyBorder="1" applyAlignment="1">
      <alignment horizontal="center" vertical="center"/>
    </xf>
    <xf numFmtId="0" fontId="1" fillId="0" borderId="0" xfId="0" applyFont="1" applyAlignment="1">
      <alignment horizontal="center"/>
    </xf>
    <xf numFmtId="0" fontId="2" fillId="0" borderId="15" xfId="0" applyFont="1" applyBorder="1" applyAlignment="1">
      <alignment horizontal="left"/>
    </xf>
    <xf numFmtId="0" fontId="3" fillId="0" borderId="7" xfId="0" applyFont="1" applyBorder="1" applyAlignment="1" applyProtection="1">
      <alignment horizontal="center"/>
    </xf>
    <xf numFmtId="0" fontId="2" fillId="0" borderId="1" xfId="0" applyFont="1" applyBorder="1" applyAlignment="1">
      <alignment horizontal="left"/>
    </xf>
    <xf numFmtId="0" fontId="2" fillId="0" borderId="2" xfId="0" applyFont="1" applyBorder="1" applyAlignment="1">
      <alignment horizontal="left"/>
    </xf>
    <xf numFmtId="0" fontId="3" fillId="0" borderId="4" xfId="0" applyNumberFormat="1" applyFont="1" applyBorder="1" applyAlignment="1" applyProtection="1">
      <alignment horizontal="center"/>
    </xf>
    <xf numFmtId="0" fontId="3" fillId="0" borderId="5" xfId="0" applyNumberFormat="1" applyFont="1" applyBorder="1" applyAlignment="1" applyProtection="1">
      <alignment horizont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3" fillId="0" borderId="6" xfId="0" applyFont="1" applyBorder="1" applyAlignment="1" applyProtection="1">
      <alignment horizontal="center"/>
    </xf>
    <xf numFmtId="0" fontId="2" fillId="0" borderId="3" xfId="0" applyFont="1" applyBorder="1" applyAlignment="1">
      <alignment horizontal="left"/>
    </xf>
    <xf numFmtId="0" fontId="10" fillId="0" borderId="8" xfId="0" applyFont="1" applyFill="1" applyBorder="1" applyAlignment="1">
      <alignment horizontal="center" vertical="center"/>
    </xf>
    <xf numFmtId="0" fontId="9" fillId="0" borderId="0" xfId="0" applyFont="1" applyAlignment="1">
      <alignment horizontal="center"/>
    </xf>
    <xf numFmtId="0" fontId="4" fillId="0" borderId="12" xfId="0" applyFont="1" applyBorder="1" applyAlignment="1">
      <alignment horizontal="left"/>
    </xf>
    <xf numFmtId="0" fontId="4" fillId="0" borderId="13" xfId="0" applyFont="1" applyBorder="1" applyAlignment="1">
      <alignment horizontal="left"/>
    </xf>
    <xf numFmtId="0" fontId="3" fillId="0" borderId="2" xfId="0" applyNumberFormat="1" applyFont="1" applyBorder="1" applyAlignment="1" applyProtection="1">
      <alignment horizontal="center"/>
    </xf>
    <xf numFmtId="0" fontId="3" fillId="0" borderId="3" xfId="0" applyNumberFormat="1" applyFont="1" applyBorder="1" applyAlignment="1" applyProtection="1">
      <alignment horizontal="center"/>
    </xf>
    <xf numFmtId="0" fontId="4" fillId="0" borderId="1" xfId="0" applyFont="1" applyBorder="1" applyAlignment="1">
      <alignment horizontal="left"/>
    </xf>
    <xf numFmtId="0" fontId="4" fillId="0" borderId="2" xfId="0" applyFont="1" applyBorder="1" applyAlignment="1">
      <alignment horizontal="left"/>
    </xf>
    <xf numFmtId="0" fontId="11" fillId="0" borderId="8" xfId="0" applyFont="1" applyBorder="1" applyAlignment="1">
      <alignment horizontal="center" vertical="center" wrapText="1"/>
    </xf>
    <xf numFmtId="49" fontId="11" fillId="0" borderId="8"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164" fontId="3" fillId="0" borderId="2" xfId="0" applyNumberFormat="1" applyFont="1" applyBorder="1" applyAlignment="1" applyProtection="1">
      <alignment horizontal="center"/>
    </xf>
    <xf numFmtId="164" fontId="3" fillId="0" borderId="3" xfId="0" applyNumberFormat="1" applyFont="1" applyBorder="1" applyAlignment="1" applyProtection="1">
      <alignment horizontal="center"/>
    </xf>
    <xf numFmtId="0" fontId="4" fillId="0" borderId="1" xfId="0" applyFont="1" applyBorder="1" applyAlignment="1">
      <alignment horizontal="center"/>
    </xf>
    <xf numFmtId="0" fontId="4" fillId="0" borderId="2" xfId="0" applyFont="1" applyBorder="1" applyAlignment="1">
      <alignment horizontal="center"/>
    </xf>
    <xf numFmtId="164" fontId="4" fillId="0" borderId="2" xfId="0" applyNumberFormat="1" applyFont="1" applyBorder="1" applyAlignment="1">
      <alignment horizontal="center"/>
    </xf>
    <xf numFmtId="164" fontId="4" fillId="0" borderId="3" xfId="0" applyNumberFormat="1" applyFont="1" applyBorder="1" applyAlignment="1">
      <alignment horizontal="center"/>
    </xf>
    <xf numFmtId="3" fontId="4" fillId="0" borderId="10" xfId="0" applyNumberFormat="1" applyFont="1" applyBorder="1" applyAlignment="1" applyProtection="1">
      <alignment horizontal="center"/>
    </xf>
    <xf numFmtId="3" fontId="4" fillId="0" borderId="11" xfId="0" applyNumberFormat="1" applyFont="1" applyBorder="1" applyAlignment="1" applyProtection="1">
      <alignment horizontal="center"/>
    </xf>
    <xf numFmtId="3" fontId="4" fillId="0" borderId="10" xfId="0" applyNumberFormat="1" applyFont="1" applyBorder="1" applyAlignment="1" applyProtection="1">
      <alignment horizontal="center"/>
      <protection locked="0"/>
    </xf>
    <xf numFmtId="3" fontId="4" fillId="0" borderId="11" xfId="0" applyNumberFormat="1" applyFont="1" applyBorder="1" applyAlignment="1" applyProtection="1">
      <alignment horizontal="center"/>
      <protection locked="0"/>
    </xf>
    <xf numFmtId="10" fontId="3" fillId="0" borderId="9" xfId="0" applyNumberFormat="1" applyFont="1" applyBorder="1" applyAlignment="1" applyProtection="1">
      <alignment horizontal="center"/>
    </xf>
    <xf numFmtId="10" fontId="3" fillId="0" borderId="10" xfId="0" applyNumberFormat="1" applyFont="1" applyBorder="1" applyAlignment="1" applyProtection="1">
      <alignment horizontal="center"/>
    </xf>
    <xf numFmtId="10" fontId="3" fillId="0" borderId="11" xfId="0" applyNumberFormat="1" applyFont="1" applyBorder="1" applyAlignment="1" applyProtection="1">
      <alignment horizontal="center"/>
    </xf>
    <xf numFmtId="0" fontId="3" fillId="0" borderId="9" xfId="0" applyFont="1" applyBorder="1" applyAlignment="1">
      <alignment horizontal="left"/>
    </xf>
    <xf numFmtId="0" fontId="3" fillId="0" borderId="10" xfId="0" applyFont="1" applyBorder="1" applyAlignment="1">
      <alignment horizontal="left"/>
    </xf>
    <xf numFmtId="0" fontId="5" fillId="0" borderId="4" xfId="0" applyFont="1" applyBorder="1" applyAlignment="1">
      <alignment horizontal="center" wrapText="1"/>
    </xf>
    <xf numFmtId="0" fontId="5" fillId="0" borderId="6" xfId="0" applyFont="1" applyBorder="1" applyAlignment="1">
      <alignment horizontal="center"/>
    </xf>
    <xf numFmtId="0" fontId="3" fillId="0" borderId="4" xfId="0" applyNumberFormat="1" applyFont="1" applyBorder="1" applyAlignment="1" applyProtection="1">
      <alignment horizontal="center"/>
      <protection locked="0"/>
    </xf>
    <xf numFmtId="0" fontId="3" fillId="0" borderId="5" xfId="0" applyNumberFormat="1" applyFont="1" applyBorder="1" applyAlignment="1" applyProtection="1">
      <alignment horizontal="center"/>
      <protection locked="0"/>
    </xf>
    <xf numFmtId="0" fontId="3" fillId="0" borderId="6" xfId="0" applyNumberFormat="1" applyFont="1" applyBorder="1" applyAlignment="1" applyProtection="1">
      <alignment horizontal="center"/>
      <protection locked="0"/>
    </xf>
    <xf numFmtId="0" fontId="4" fillId="0" borderId="10" xfId="0" applyNumberFormat="1" applyFont="1" applyBorder="1" applyAlignment="1" applyProtection="1">
      <alignment horizontal="center"/>
      <protection locked="0"/>
    </xf>
    <xf numFmtId="0" fontId="4" fillId="0" borderId="11" xfId="0" applyNumberFormat="1"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164" fontId="4" fillId="0" borderId="10" xfId="0" applyNumberFormat="1" applyFont="1" applyBorder="1" applyAlignment="1" applyProtection="1">
      <alignment horizontal="center"/>
      <protection locked="0"/>
    </xf>
    <xf numFmtId="164" fontId="4" fillId="0" borderId="11" xfId="0" applyNumberFormat="1" applyFont="1" applyBorder="1" applyAlignment="1" applyProtection="1">
      <alignment horizontal="center"/>
      <protection locked="0"/>
    </xf>
    <xf numFmtId="18" fontId="4" fillId="0" borderId="10" xfId="0" applyNumberFormat="1"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2" xfId="0" applyNumberFormat="1" applyFont="1" applyBorder="1" applyAlignment="1" applyProtection="1">
      <alignment horizontal="center"/>
      <protection locked="0"/>
    </xf>
    <xf numFmtId="0" fontId="0" fillId="0" borderId="0" xfId="0" applyBorder="1" applyAlignment="1">
      <alignment horizontal="center"/>
    </xf>
    <xf numFmtId="0" fontId="4" fillId="0" borderId="10" xfId="0" applyFont="1" applyFill="1" applyBorder="1" applyAlignment="1" applyProtection="1">
      <alignment horizontal="center"/>
      <protection locked="0"/>
    </xf>
    <xf numFmtId="0" fontId="4" fillId="0" borderId="11" xfId="0" applyFont="1" applyFill="1" applyBorder="1" applyAlignment="1" applyProtection="1">
      <alignment horizontal="center"/>
      <protection locked="0"/>
    </xf>
    <xf numFmtId="0" fontId="3" fillId="0" borderId="9" xfId="0" applyFont="1" applyFill="1" applyBorder="1" applyAlignment="1">
      <alignment horizontal="left"/>
    </xf>
    <xf numFmtId="0" fontId="3" fillId="0" borderId="10" xfId="0" applyFont="1" applyFill="1" applyBorder="1" applyAlignment="1">
      <alignment horizontal="left"/>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0" fillId="0" borderId="5" xfId="0" applyBorder="1" applyAlignment="1" applyProtection="1">
      <alignment horizontal="center"/>
      <protection locked="0"/>
    </xf>
    <xf numFmtId="0" fontId="0" fillId="0" borderId="0" xfId="0" applyBorder="1" applyAlignment="1" applyProtection="1">
      <alignment horizontal="center"/>
      <protection locked="0"/>
    </xf>
    <xf numFmtId="0" fontId="0" fillId="0" borderId="6" xfId="0" applyBorder="1" applyAlignment="1" applyProtection="1">
      <alignment horizontal="center"/>
      <protection locked="0"/>
    </xf>
    <xf numFmtId="0" fontId="0" fillId="0" borderId="4" xfId="0" applyBorder="1" applyAlignment="1" applyProtection="1">
      <alignment horizontal="center"/>
      <protection locked="0"/>
    </xf>
    <xf numFmtId="10" fontId="4" fillId="0" borderId="10" xfId="0" applyNumberFormat="1" applyFont="1" applyBorder="1" applyAlignment="1" applyProtection="1">
      <alignment horizontal="center"/>
      <protection locked="0"/>
    </xf>
    <xf numFmtId="10" fontId="4" fillId="0" borderId="11" xfId="0" applyNumberFormat="1" applyFont="1" applyBorder="1" applyAlignment="1" applyProtection="1">
      <alignment horizontal="center"/>
      <protection locked="0"/>
    </xf>
    <xf numFmtId="0" fontId="0" fillId="0" borderId="0" xfId="0" applyAlignment="1">
      <alignment horizontal="center"/>
    </xf>
    <xf numFmtId="1" fontId="0" fillId="0" borderId="0" xfId="0" applyNumberFormat="1" applyAlignment="1">
      <alignment horizontal="center"/>
    </xf>
    <xf numFmtId="0" fontId="3" fillId="0" borderId="2" xfId="0" applyFont="1" applyBorder="1" applyAlignment="1">
      <alignment horizontal="left"/>
    </xf>
    <xf numFmtId="0" fontId="5" fillId="0" borderId="2" xfId="0" applyFont="1" applyBorder="1"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3" fontId="0" fillId="0" borderId="4" xfId="0" applyNumberFormat="1" applyBorder="1" applyAlignment="1">
      <alignment horizontal="center"/>
    </xf>
    <xf numFmtId="3" fontId="0" fillId="0" borderId="6" xfId="0" applyNumberFormat="1" applyBorder="1" applyAlignment="1">
      <alignment horizontal="center"/>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5" fillId="0" borderId="13" xfId="0" applyFont="1" applyBorder="1" applyAlignment="1">
      <alignment horizontal="left"/>
    </xf>
    <xf numFmtId="0" fontId="5" fillId="0" borderId="0" xfId="0" applyFont="1" applyBorder="1" applyAlignment="1">
      <alignment horizontal="left"/>
    </xf>
    <xf numFmtId="3" fontId="0" fillId="0" borderId="5" xfId="0" applyNumberForma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0" fillId="0" borderId="11" xfId="0" applyBorder="1" applyAlignment="1">
      <alignment horizontal="center"/>
    </xf>
    <xf numFmtId="3" fontId="3" fillId="0" borderId="13" xfId="0" applyNumberFormat="1" applyFont="1" applyBorder="1" applyAlignment="1" applyProtection="1">
      <alignment horizontal="center"/>
      <protection locked="0"/>
    </xf>
    <xf numFmtId="3" fontId="3" fillId="0" borderId="0" xfId="0" applyNumberFormat="1" applyFont="1" applyBorder="1" applyAlignment="1" applyProtection="1">
      <alignment horizontal="center"/>
      <protection locked="0"/>
    </xf>
    <xf numFmtId="49" fontId="5" fillId="0" borderId="13" xfId="0" applyNumberFormat="1" applyFont="1" applyBorder="1" applyAlignment="1">
      <alignment horizontal="left"/>
    </xf>
    <xf numFmtId="49" fontId="5" fillId="0" borderId="0" xfId="0" applyNumberFormat="1" applyFont="1" applyBorder="1" applyAlignment="1">
      <alignment horizontal="left"/>
    </xf>
    <xf numFmtId="1" fontId="3" fillId="0" borderId="1" xfId="0" applyNumberFormat="1" applyFont="1" applyBorder="1" applyAlignment="1" applyProtection="1">
      <alignment horizontal="center"/>
      <protection locked="0"/>
    </xf>
    <xf numFmtId="1" fontId="3" fillId="0" borderId="3" xfId="0" applyNumberFormat="1" applyFont="1" applyBorder="1" applyAlignment="1" applyProtection="1">
      <alignment horizontal="center"/>
      <protection locked="0"/>
    </xf>
    <xf numFmtId="0" fontId="5" fillId="0" borderId="7" xfId="0" applyFont="1" applyBorder="1" applyAlignment="1">
      <alignment horizontal="center"/>
    </xf>
    <xf numFmtId="49" fontId="5" fillId="0" borderId="1" xfId="0" applyNumberFormat="1" applyFont="1" applyBorder="1" applyAlignment="1">
      <alignment horizontal="left"/>
    </xf>
    <xf numFmtId="49" fontId="5" fillId="0" borderId="2" xfId="0" applyNumberFormat="1" applyFont="1" applyBorder="1" applyAlignment="1">
      <alignment horizontal="left"/>
    </xf>
    <xf numFmtId="0" fontId="5" fillId="0" borderId="1" xfId="0" applyFont="1" applyBorder="1" applyAlignment="1">
      <alignment horizontal="left"/>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4" fillId="0" borderId="6" xfId="0" applyFont="1" applyBorder="1" applyAlignment="1" applyProtection="1">
      <alignment horizontal="center"/>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3" fillId="0" borderId="6" xfId="0" applyNumberFormat="1" applyFont="1" applyBorder="1" applyAlignment="1" applyProtection="1">
      <alignment horizontal="center"/>
    </xf>
    <xf numFmtId="0" fontId="4" fillId="0" borderId="2" xfId="0" applyFont="1" applyBorder="1" applyAlignment="1" applyProtection="1">
      <alignment horizontal="center"/>
    </xf>
    <xf numFmtId="0" fontId="4" fillId="0" borderId="3" xfId="0" applyFont="1" applyBorder="1" applyAlignment="1" applyProtection="1">
      <alignment horizontal="center"/>
    </xf>
  </cellXfs>
  <cellStyles count="1">
    <cellStyle name="Normal" xfId="0" builtinId="0"/>
  </cellStyles>
  <dxfs count="1">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B$19" lockText="1"/>
</file>

<file path=xl/ctrlProps/ctrlProp10.xml><?xml version="1.0" encoding="utf-8"?>
<formControlPr xmlns="http://schemas.microsoft.com/office/spreadsheetml/2009/9/main" objectType="CheckBox" fmlaLink="$B$37" lockText="1"/>
</file>

<file path=xl/ctrlProps/ctrlProp100.xml><?xml version="1.0" encoding="utf-8"?>
<formControlPr xmlns="http://schemas.microsoft.com/office/spreadsheetml/2009/9/main" objectType="CheckBox" fmlaLink="B37" lockText="1"/>
</file>

<file path=xl/ctrlProps/ctrlProp101.xml><?xml version="1.0" encoding="utf-8"?>
<formControlPr xmlns="http://schemas.microsoft.com/office/spreadsheetml/2009/9/main" objectType="CheckBox" fmlaLink="O37" lockText="1"/>
</file>

<file path=xl/ctrlProps/ctrlProp102.xml><?xml version="1.0" encoding="utf-8"?>
<formControlPr xmlns="http://schemas.microsoft.com/office/spreadsheetml/2009/9/main" objectType="CheckBox" fmlaLink="B43" lockText="1"/>
</file>

<file path=xl/ctrlProps/ctrlProp103.xml><?xml version="1.0" encoding="utf-8"?>
<formControlPr xmlns="http://schemas.microsoft.com/office/spreadsheetml/2009/9/main" objectType="CheckBox" fmlaLink="O43" lockText="1"/>
</file>

<file path=xl/ctrlProps/ctrlProp104.xml><?xml version="1.0" encoding="utf-8"?>
<formControlPr xmlns="http://schemas.microsoft.com/office/spreadsheetml/2009/9/main" objectType="CheckBox" fmlaLink="B41" lockText="1"/>
</file>

<file path=xl/ctrlProps/ctrlProp105.xml><?xml version="1.0" encoding="utf-8"?>
<formControlPr xmlns="http://schemas.microsoft.com/office/spreadsheetml/2009/9/main" objectType="CheckBox" fmlaLink="O41" lockText="1"/>
</file>

<file path=xl/ctrlProps/ctrlProp106.xml><?xml version="1.0" encoding="utf-8"?>
<formControlPr xmlns="http://schemas.microsoft.com/office/spreadsheetml/2009/9/main" objectType="CheckBox" fmlaLink="B47" lockText="1"/>
</file>

<file path=xl/ctrlProps/ctrlProp107.xml><?xml version="1.0" encoding="utf-8"?>
<formControlPr xmlns="http://schemas.microsoft.com/office/spreadsheetml/2009/9/main" objectType="CheckBox" fmlaLink="B45" lockText="1"/>
</file>

<file path=xl/ctrlProps/ctrlProp108.xml><?xml version="1.0" encoding="utf-8"?>
<formControlPr xmlns="http://schemas.microsoft.com/office/spreadsheetml/2009/9/main" objectType="CheckBox" fmlaLink="O45" lockText="1"/>
</file>

<file path=xl/ctrlProps/ctrlProp109.xml><?xml version="1.0" encoding="utf-8"?>
<formControlPr xmlns="http://schemas.microsoft.com/office/spreadsheetml/2009/9/main" objectType="CheckBox" fmlaLink="O15" lockText="1"/>
</file>

<file path=xl/ctrlProps/ctrlProp11.xml><?xml version="1.0" encoding="utf-8"?>
<formControlPr xmlns="http://schemas.microsoft.com/office/spreadsheetml/2009/9/main" objectType="CheckBox" fmlaLink="$B$39" lockText="1"/>
</file>

<file path=xl/ctrlProps/ctrlProp110.xml><?xml version="1.0" encoding="utf-8"?>
<formControlPr xmlns="http://schemas.microsoft.com/office/spreadsheetml/2009/9/main" objectType="CheckBox" fmlaLink="O23" lockText="1"/>
</file>

<file path=xl/ctrlProps/ctrlProp111.xml><?xml version="1.0" encoding="utf-8"?>
<formControlPr xmlns="http://schemas.microsoft.com/office/spreadsheetml/2009/9/main" objectType="CheckBox" fmlaLink="O31" lockText="1"/>
</file>

<file path=xl/ctrlProps/ctrlProp112.xml><?xml version="1.0" encoding="utf-8"?>
<formControlPr xmlns="http://schemas.microsoft.com/office/spreadsheetml/2009/9/main" objectType="CheckBox" fmlaLink="O39" lockText="1"/>
</file>

<file path=xl/ctrlProps/ctrlProp113.xml><?xml version="1.0" encoding="utf-8"?>
<formControlPr xmlns="http://schemas.microsoft.com/office/spreadsheetml/2009/9/main" objectType="CheckBox" fmlaLink="O47" lockText="1"/>
</file>

<file path=xl/ctrlProps/ctrlProp114.xml><?xml version="1.0" encoding="utf-8"?>
<formControlPr xmlns="http://schemas.microsoft.com/office/spreadsheetml/2009/9/main" objectType="CheckBox" fmlaLink="B11" lockText="1"/>
</file>

<file path=xl/ctrlProps/ctrlProp115.xml><?xml version="1.0" encoding="utf-8"?>
<formControlPr xmlns="http://schemas.microsoft.com/office/spreadsheetml/2009/9/main" objectType="CheckBox" fmlaLink="O11" lockText="1"/>
</file>

<file path=xl/ctrlProps/ctrlProp116.xml><?xml version="1.0" encoding="utf-8"?>
<formControlPr xmlns="http://schemas.microsoft.com/office/spreadsheetml/2009/9/main" objectType="CheckBox" fmlaLink="B9" lockText="1"/>
</file>

<file path=xl/ctrlProps/ctrlProp117.xml><?xml version="1.0" encoding="utf-8"?>
<formControlPr xmlns="http://schemas.microsoft.com/office/spreadsheetml/2009/9/main" objectType="CheckBox" fmlaLink="$O$9" lockText="1"/>
</file>

<file path=xl/ctrlProps/ctrlProp118.xml><?xml version="1.0" encoding="utf-8"?>
<formControlPr xmlns="http://schemas.microsoft.com/office/spreadsheetml/2009/9/main" objectType="CheckBox" fmlaLink="B15" lockText="1"/>
</file>

<file path=xl/ctrlProps/ctrlProp119.xml><?xml version="1.0" encoding="utf-8"?>
<formControlPr xmlns="http://schemas.microsoft.com/office/spreadsheetml/2009/9/main" objectType="CheckBox" fmlaLink="B13" lockText="1"/>
</file>

<file path=xl/ctrlProps/ctrlProp12.xml><?xml version="1.0" encoding="utf-8"?>
<formControlPr xmlns="http://schemas.microsoft.com/office/spreadsheetml/2009/9/main" objectType="CheckBox" fmlaLink="D1" lockText="1"/>
</file>

<file path=xl/ctrlProps/ctrlProp120.xml><?xml version="1.0" encoding="utf-8"?>
<formControlPr xmlns="http://schemas.microsoft.com/office/spreadsheetml/2009/9/main" objectType="CheckBox" fmlaLink="O13" lockText="1"/>
</file>

<file path=xl/ctrlProps/ctrlProp121.xml><?xml version="1.0" encoding="utf-8"?>
<formControlPr xmlns="http://schemas.microsoft.com/office/spreadsheetml/2009/9/main" objectType="CheckBox" fmlaLink="B19" lockText="1"/>
</file>

<file path=xl/ctrlProps/ctrlProp122.xml><?xml version="1.0" encoding="utf-8"?>
<formControlPr xmlns="http://schemas.microsoft.com/office/spreadsheetml/2009/9/main" objectType="CheckBox" fmlaLink="O19" lockText="1"/>
</file>

<file path=xl/ctrlProps/ctrlProp123.xml><?xml version="1.0" encoding="utf-8"?>
<formControlPr xmlns="http://schemas.microsoft.com/office/spreadsheetml/2009/9/main" objectType="CheckBox" fmlaLink="B17" lockText="1"/>
</file>

<file path=xl/ctrlProps/ctrlProp124.xml><?xml version="1.0" encoding="utf-8"?>
<formControlPr xmlns="http://schemas.microsoft.com/office/spreadsheetml/2009/9/main" objectType="CheckBox" fmlaLink="O17" lockText="1"/>
</file>

<file path=xl/ctrlProps/ctrlProp125.xml><?xml version="1.0" encoding="utf-8"?>
<formControlPr xmlns="http://schemas.microsoft.com/office/spreadsheetml/2009/9/main" objectType="CheckBox" fmlaLink="B23" lockText="1"/>
</file>

<file path=xl/ctrlProps/ctrlProp126.xml><?xml version="1.0" encoding="utf-8"?>
<formControlPr xmlns="http://schemas.microsoft.com/office/spreadsheetml/2009/9/main" objectType="CheckBox" fmlaLink="B21" lockText="1"/>
</file>

<file path=xl/ctrlProps/ctrlProp127.xml><?xml version="1.0" encoding="utf-8"?>
<formControlPr xmlns="http://schemas.microsoft.com/office/spreadsheetml/2009/9/main" objectType="CheckBox" fmlaLink="O21" lockText="1"/>
</file>

<file path=xl/ctrlProps/ctrlProp128.xml><?xml version="1.0" encoding="utf-8"?>
<formControlPr xmlns="http://schemas.microsoft.com/office/spreadsheetml/2009/9/main" objectType="CheckBox" fmlaLink="B27" lockText="1"/>
</file>

<file path=xl/ctrlProps/ctrlProp129.xml><?xml version="1.0" encoding="utf-8"?>
<formControlPr xmlns="http://schemas.microsoft.com/office/spreadsheetml/2009/9/main" objectType="CheckBox" fmlaLink="O27" lockText="1"/>
</file>

<file path=xl/ctrlProps/ctrlProp13.xml><?xml version="1.0" encoding="utf-8"?>
<formControlPr xmlns="http://schemas.microsoft.com/office/spreadsheetml/2009/9/main" objectType="CheckBox" fmlaLink="$O$19" lockText="1"/>
</file>

<file path=xl/ctrlProps/ctrlProp130.xml><?xml version="1.0" encoding="utf-8"?>
<formControlPr xmlns="http://schemas.microsoft.com/office/spreadsheetml/2009/9/main" objectType="CheckBox" fmlaLink="B25" lockText="1"/>
</file>

<file path=xl/ctrlProps/ctrlProp131.xml><?xml version="1.0" encoding="utf-8"?>
<formControlPr xmlns="http://schemas.microsoft.com/office/spreadsheetml/2009/9/main" objectType="CheckBox" fmlaLink="O25" lockText="1"/>
</file>

<file path=xl/ctrlProps/ctrlProp132.xml><?xml version="1.0" encoding="utf-8"?>
<formControlPr xmlns="http://schemas.microsoft.com/office/spreadsheetml/2009/9/main" objectType="CheckBox" fmlaLink="B31" lockText="1"/>
</file>

<file path=xl/ctrlProps/ctrlProp133.xml><?xml version="1.0" encoding="utf-8"?>
<formControlPr xmlns="http://schemas.microsoft.com/office/spreadsheetml/2009/9/main" objectType="CheckBox" fmlaLink="B29" lockText="1"/>
</file>

<file path=xl/ctrlProps/ctrlProp134.xml><?xml version="1.0" encoding="utf-8"?>
<formControlPr xmlns="http://schemas.microsoft.com/office/spreadsheetml/2009/9/main" objectType="CheckBox" fmlaLink="O29" lockText="1"/>
</file>

<file path=xl/ctrlProps/ctrlProp135.xml><?xml version="1.0" encoding="utf-8"?>
<formControlPr xmlns="http://schemas.microsoft.com/office/spreadsheetml/2009/9/main" objectType="CheckBox" fmlaLink="B35" lockText="1"/>
</file>

<file path=xl/ctrlProps/ctrlProp136.xml><?xml version="1.0" encoding="utf-8"?>
<formControlPr xmlns="http://schemas.microsoft.com/office/spreadsheetml/2009/9/main" objectType="CheckBox" fmlaLink="O35" lockText="1"/>
</file>

<file path=xl/ctrlProps/ctrlProp137.xml><?xml version="1.0" encoding="utf-8"?>
<formControlPr xmlns="http://schemas.microsoft.com/office/spreadsheetml/2009/9/main" objectType="CheckBox" fmlaLink="B33" lockText="1"/>
</file>

<file path=xl/ctrlProps/ctrlProp138.xml><?xml version="1.0" encoding="utf-8"?>
<formControlPr xmlns="http://schemas.microsoft.com/office/spreadsheetml/2009/9/main" objectType="CheckBox" fmlaLink="O33" lockText="1"/>
</file>

<file path=xl/ctrlProps/ctrlProp139.xml><?xml version="1.0" encoding="utf-8"?>
<formControlPr xmlns="http://schemas.microsoft.com/office/spreadsheetml/2009/9/main" objectType="CheckBox" fmlaLink="B39" lockText="1"/>
</file>

<file path=xl/ctrlProps/ctrlProp14.xml><?xml version="1.0" encoding="utf-8"?>
<formControlPr xmlns="http://schemas.microsoft.com/office/spreadsheetml/2009/9/main" objectType="CheckBox" fmlaLink="$O$21" lockText="1"/>
</file>

<file path=xl/ctrlProps/ctrlProp140.xml><?xml version="1.0" encoding="utf-8"?>
<formControlPr xmlns="http://schemas.microsoft.com/office/spreadsheetml/2009/9/main" objectType="CheckBox" fmlaLink="B37" lockText="1"/>
</file>

<file path=xl/ctrlProps/ctrlProp141.xml><?xml version="1.0" encoding="utf-8"?>
<formControlPr xmlns="http://schemas.microsoft.com/office/spreadsheetml/2009/9/main" objectType="CheckBox" fmlaLink="O37" lockText="1"/>
</file>

<file path=xl/ctrlProps/ctrlProp142.xml><?xml version="1.0" encoding="utf-8"?>
<formControlPr xmlns="http://schemas.microsoft.com/office/spreadsheetml/2009/9/main" objectType="CheckBox" fmlaLink="B43" lockText="1"/>
</file>

<file path=xl/ctrlProps/ctrlProp143.xml><?xml version="1.0" encoding="utf-8"?>
<formControlPr xmlns="http://schemas.microsoft.com/office/spreadsheetml/2009/9/main" objectType="CheckBox" fmlaLink="O43" lockText="1"/>
</file>

<file path=xl/ctrlProps/ctrlProp144.xml><?xml version="1.0" encoding="utf-8"?>
<formControlPr xmlns="http://schemas.microsoft.com/office/spreadsheetml/2009/9/main" objectType="CheckBox" fmlaLink="B41" lockText="1"/>
</file>

<file path=xl/ctrlProps/ctrlProp145.xml><?xml version="1.0" encoding="utf-8"?>
<formControlPr xmlns="http://schemas.microsoft.com/office/spreadsheetml/2009/9/main" objectType="CheckBox" fmlaLink="O41" lockText="1"/>
</file>

<file path=xl/ctrlProps/ctrlProp146.xml><?xml version="1.0" encoding="utf-8"?>
<formControlPr xmlns="http://schemas.microsoft.com/office/spreadsheetml/2009/9/main" objectType="CheckBox" fmlaLink="B47" lockText="1"/>
</file>

<file path=xl/ctrlProps/ctrlProp147.xml><?xml version="1.0" encoding="utf-8"?>
<formControlPr xmlns="http://schemas.microsoft.com/office/spreadsheetml/2009/9/main" objectType="CheckBox" fmlaLink="B45" lockText="1"/>
</file>

<file path=xl/ctrlProps/ctrlProp148.xml><?xml version="1.0" encoding="utf-8"?>
<formControlPr xmlns="http://schemas.microsoft.com/office/spreadsheetml/2009/9/main" objectType="CheckBox" fmlaLink="O45" lockText="1"/>
</file>

<file path=xl/ctrlProps/ctrlProp149.xml><?xml version="1.0" encoding="utf-8"?>
<formControlPr xmlns="http://schemas.microsoft.com/office/spreadsheetml/2009/9/main" objectType="CheckBox" fmlaLink="O15" lockText="1"/>
</file>

<file path=xl/ctrlProps/ctrlProp15.xml><?xml version="1.0" encoding="utf-8"?>
<formControlPr xmlns="http://schemas.microsoft.com/office/spreadsheetml/2009/9/main" objectType="CheckBox" fmlaLink="$O$23" lockText="1"/>
</file>

<file path=xl/ctrlProps/ctrlProp150.xml><?xml version="1.0" encoding="utf-8"?>
<formControlPr xmlns="http://schemas.microsoft.com/office/spreadsheetml/2009/9/main" objectType="CheckBox" fmlaLink="O23" lockText="1"/>
</file>

<file path=xl/ctrlProps/ctrlProp151.xml><?xml version="1.0" encoding="utf-8"?>
<formControlPr xmlns="http://schemas.microsoft.com/office/spreadsheetml/2009/9/main" objectType="CheckBox" fmlaLink="$O$31" lockText="1"/>
</file>

<file path=xl/ctrlProps/ctrlProp152.xml><?xml version="1.0" encoding="utf-8"?>
<formControlPr xmlns="http://schemas.microsoft.com/office/spreadsheetml/2009/9/main" objectType="CheckBox" fmlaLink="O39" lockText="1"/>
</file>

<file path=xl/ctrlProps/ctrlProp153.xml><?xml version="1.0" encoding="utf-8"?>
<formControlPr xmlns="http://schemas.microsoft.com/office/spreadsheetml/2009/9/main" objectType="CheckBox" fmlaLink="O47" lockText="1"/>
</file>

<file path=xl/ctrlProps/ctrlProp154.xml><?xml version="1.0" encoding="utf-8"?>
<formControlPr xmlns="http://schemas.microsoft.com/office/spreadsheetml/2009/9/main" objectType="CheckBox" fmlaLink="B11" lockText="1"/>
</file>

<file path=xl/ctrlProps/ctrlProp155.xml><?xml version="1.0" encoding="utf-8"?>
<formControlPr xmlns="http://schemas.microsoft.com/office/spreadsheetml/2009/9/main" objectType="CheckBox" fmlaLink="O11" lockText="1"/>
</file>

<file path=xl/ctrlProps/ctrlProp156.xml><?xml version="1.0" encoding="utf-8"?>
<formControlPr xmlns="http://schemas.microsoft.com/office/spreadsheetml/2009/9/main" objectType="CheckBox" fmlaLink="B9" lockText="1"/>
</file>

<file path=xl/ctrlProps/ctrlProp157.xml><?xml version="1.0" encoding="utf-8"?>
<formControlPr xmlns="http://schemas.microsoft.com/office/spreadsheetml/2009/9/main" objectType="CheckBox" fmlaLink="O9" lockText="1"/>
</file>

<file path=xl/ctrlProps/ctrlProp158.xml><?xml version="1.0" encoding="utf-8"?>
<formControlPr xmlns="http://schemas.microsoft.com/office/spreadsheetml/2009/9/main" objectType="CheckBox" fmlaLink="B15" lockText="1"/>
</file>

<file path=xl/ctrlProps/ctrlProp159.xml><?xml version="1.0" encoding="utf-8"?>
<formControlPr xmlns="http://schemas.microsoft.com/office/spreadsheetml/2009/9/main" objectType="CheckBox" fmlaLink="B13" lockText="1"/>
</file>

<file path=xl/ctrlProps/ctrlProp16.xml><?xml version="1.0" encoding="utf-8"?>
<formControlPr xmlns="http://schemas.microsoft.com/office/spreadsheetml/2009/9/main" objectType="CheckBox" fmlaLink="$O$25" lockText="1"/>
</file>

<file path=xl/ctrlProps/ctrlProp160.xml><?xml version="1.0" encoding="utf-8"?>
<formControlPr xmlns="http://schemas.microsoft.com/office/spreadsheetml/2009/9/main" objectType="CheckBox" fmlaLink="O13" lockText="1"/>
</file>

<file path=xl/ctrlProps/ctrlProp161.xml><?xml version="1.0" encoding="utf-8"?>
<formControlPr xmlns="http://schemas.microsoft.com/office/spreadsheetml/2009/9/main" objectType="CheckBox" fmlaLink="B19" lockText="1"/>
</file>

<file path=xl/ctrlProps/ctrlProp162.xml><?xml version="1.0" encoding="utf-8"?>
<formControlPr xmlns="http://schemas.microsoft.com/office/spreadsheetml/2009/9/main" objectType="CheckBox" fmlaLink="O19" lockText="1"/>
</file>

<file path=xl/ctrlProps/ctrlProp163.xml><?xml version="1.0" encoding="utf-8"?>
<formControlPr xmlns="http://schemas.microsoft.com/office/spreadsheetml/2009/9/main" objectType="CheckBox" fmlaLink="B17" lockText="1"/>
</file>

<file path=xl/ctrlProps/ctrlProp164.xml><?xml version="1.0" encoding="utf-8"?>
<formControlPr xmlns="http://schemas.microsoft.com/office/spreadsheetml/2009/9/main" objectType="CheckBox" fmlaLink="O17" lockText="1"/>
</file>

<file path=xl/ctrlProps/ctrlProp165.xml><?xml version="1.0" encoding="utf-8"?>
<formControlPr xmlns="http://schemas.microsoft.com/office/spreadsheetml/2009/9/main" objectType="CheckBox" fmlaLink="B23" lockText="1"/>
</file>

<file path=xl/ctrlProps/ctrlProp166.xml><?xml version="1.0" encoding="utf-8"?>
<formControlPr xmlns="http://schemas.microsoft.com/office/spreadsheetml/2009/9/main" objectType="CheckBox" fmlaLink="B21" lockText="1"/>
</file>

<file path=xl/ctrlProps/ctrlProp167.xml><?xml version="1.0" encoding="utf-8"?>
<formControlPr xmlns="http://schemas.microsoft.com/office/spreadsheetml/2009/9/main" objectType="CheckBox" fmlaLink="O21" lockText="1"/>
</file>

<file path=xl/ctrlProps/ctrlProp168.xml><?xml version="1.0" encoding="utf-8"?>
<formControlPr xmlns="http://schemas.microsoft.com/office/spreadsheetml/2009/9/main" objectType="CheckBox" fmlaLink="B27" lockText="1"/>
</file>

<file path=xl/ctrlProps/ctrlProp169.xml><?xml version="1.0" encoding="utf-8"?>
<formControlPr xmlns="http://schemas.microsoft.com/office/spreadsheetml/2009/9/main" objectType="CheckBox" fmlaLink="O27" lockText="1"/>
</file>

<file path=xl/ctrlProps/ctrlProp17.xml><?xml version="1.0" encoding="utf-8"?>
<formControlPr xmlns="http://schemas.microsoft.com/office/spreadsheetml/2009/9/main" objectType="CheckBox" fmlaLink="$O$27" lockText="1"/>
</file>

<file path=xl/ctrlProps/ctrlProp170.xml><?xml version="1.0" encoding="utf-8"?>
<formControlPr xmlns="http://schemas.microsoft.com/office/spreadsheetml/2009/9/main" objectType="CheckBox" fmlaLink="B25" lockText="1"/>
</file>

<file path=xl/ctrlProps/ctrlProp171.xml><?xml version="1.0" encoding="utf-8"?>
<formControlPr xmlns="http://schemas.microsoft.com/office/spreadsheetml/2009/9/main" objectType="CheckBox" fmlaLink="O25" lockText="1"/>
</file>

<file path=xl/ctrlProps/ctrlProp172.xml><?xml version="1.0" encoding="utf-8"?>
<formControlPr xmlns="http://schemas.microsoft.com/office/spreadsheetml/2009/9/main" objectType="CheckBox" fmlaLink="B31" lockText="1"/>
</file>

<file path=xl/ctrlProps/ctrlProp173.xml><?xml version="1.0" encoding="utf-8"?>
<formControlPr xmlns="http://schemas.microsoft.com/office/spreadsheetml/2009/9/main" objectType="CheckBox" fmlaLink="B29" lockText="1"/>
</file>

<file path=xl/ctrlProps/ctrlProp174.xml><?xml version="1.0" encoding="utf-8"?>
<formControlPr xmlns="http://schemas.microsoft.com/office/spreadsheetml/2009/9/main" objectType="CheckBox" fmlaLink="O29" lockText="1"/>
</file>

<file path=xl/ctrlProps/ctrlProp175.xml><?xml version="1.0" encoding="utf-8"?>
<formControlPr xmlns="http://schemas.microsoft.com/office/spreadsheetml/2009/9/main" objectType="CheckBox" fmlaLink="B35" lockText="1"/>
</file>

<file path=xl/ctrlProps/ctrlProp176.xml><?xml version="1.0" encoding="utf-8"?>
<formControlPr xmlns="http://schemas.microsoft.com/office/spreadsheetml/2009/9/main" objectType="CheckBox" fmlaLink="O35" lockText="1"/>
</file>

<file path=xl/ctrlProps/ctrlProp177.xml><?xml version="1.0" encoding="utf-8"?>
<formControlPr xmlns="http://schemas.microsoft.com/office/spreadsheetml/2009/9/main" objectType="CheckBox" fmlaLink="B33" lockText="1"/>
</file>

<file path=xl/ctrlProps/ctrlProp178.xml><?xml version="1.0" encoding="utf-8"?>
<formControlPr xmlns="http://schemas.microsoft.com/office/spreadsheetml/2009/9/main" objectType="CheckBox" fmlaLink="O33" lockText="1"/>
</file>

<file path=xl/ctrlProps/ctrlProp179.xml><?xml version="1.0" encoding="utf-8"?>
<formControlPr xmlns="http://schemas.microsoft.com/office/spreadsheetml/2009/9/main" objectType="CheckBox" fmlaLink="B39" lockText="1"/>
</file>

<file path=xl/ctrlProps/ctrlProp18.xml><?xml version="1.0" encoding="utf-8"?>
<formControlPr xmlns="http://schemas.microsoft.com/office/spreadsheetml/2009/9/main" objectType="CheckBox" fmlaLink="$O$29" lockText="1"/>
</file>

<file path=xl/ctrlProps/ctrlProp180.xml><?xml version="1.0" encoding="utf-8"?>
<formControlPr xmlns="http://schemas.microsoft.com/office/spreadsheetml/2009/9/main" objectType="CheckBox" fmlaLink="B37" lockText="1"/>
</file>

<file path=xl/ctrlProps/ctrlProp181.xml><?xml version="1.0" encoding="utf-8"?>
<formControlPr xmlns="http://schemas.microsoft.com/office/spreadsheetml/2009/9/main" objectType="CheckBox" fmlaLink="O37" lockText="1"/>
</file>

<file path=xl/ctrlProps/ctrlProp182.xml><?xml version="1.0" encoding="utf-8"?>
<formControlPr xmlns="http://schemas.microsoft.com/office/spreadsheetml/2009/9/main" objectType="CheckBox" fmlaLink="B43" lockText="1"/>
</file>

<file path=xl/ctrlProps/ctrlProp183.xml><?xml version="1.0" encoding="utf-8"?>
<formControlPr xmlns="http://schemas.microsoft.com/office/spreadsheetml/2009/9/main" objectType="CheckBox" fmlaLink="O43" lockText="1"/>
</file>

<file path=xl/ctrlProps/ctrlProp184.xml><?xml version="1.0" encoding="utf-8"?>
<formControlPr xmlns="http://schemas.microsoft.com/office/spreadsheetml/2009/9/main" objectType="CheckBox" fmlaLink="B41" lockText="1"/>
</file>

<file path=xl/ctrlProps/ctrlProp185.xml><?xml version="1.0" encoding="utf-8"?>
<formControlPr xmlns="http://schemas.microsoft.com/office/spreadsheetml/2009/9/main" objectType="CheckBox" fmlaLink="O41" lockText="1"/>
</file>

<file path=xl/ctrlProps/ctrlProp186.xml><?xml version="1.0" encoding="utf-8"?>
<formControlPr xmlns="http://schemas.microsoft.com/office/spreadsheetml/2009/9/main" objectType="CheckBox" fmlaLink="B47" lockText="1"/>
</file>

<file path=xl/ctrlProps/ctrlProp187.xml><?xml version="1.0" encoding="utf-8"?>
<formControlPr xmlns="http://schemas.microsoft.com/office/spreadsheetml/2009/9/main" objectType="CheckBox" fmlaLink="B45" lockText="1"/>
</file>

<file path=xl/ctrlProps/ctrlProp188.xml><?xml version="1.0" encoding="utf-8"?>
<formControlPr xmlns="http://schemas.microsoft.com/office/spreadsheetml/2009/9/main" objectType="CheckBox" fmlaLink="O45" lockText="1"/>
</file>

<file path=xl/ctrlProps/ctrlProp189.xml><?xml version="1.0" encoding="utf-8"?>
<formControlPr xmlns="http://schemas.microsoft.com/office/spreadsheetml/2009/9/main" objectType="CheckBox" fmlaLink="O15" lockText="1"/>
</file>

<file path=xl/ctrlProps/ctrlProp19.xml><?xml version="1.0" encoding="utf-8"?>
<formControlPr xmlns="http://schemas.microsoft.com/office/spreadsheetml/2009/9/main" objectType="CheckBox" fmlaLink="$O$31" lockText="1"/>
</file>

<file path=xl/ctrlProps/ctrlProp190.xml><?xml version="1.0" encoding="utf-8"?>
<formControlPr xmlns="http://schemas.microsoft.com/office/spreadsheetml/2009/9/main" objectType="CheckBox" fmlaLink="O23" lockText="1"/>
</file>

<file path=xl/ctrlProps/ctrlProp191.xml><?xml version="1.0" encoding="utf-8"?>
<formControlPr xmlns="http://schemas.microsoft.com/office/spreadsheetml/2009/9/main" objectType="CheckBox" fmlaLink="O31" lockText="1"/>
</file>

<file path=xl/ctrlProps/ctrlProp192.xml><?xml version="1.0" encoding="utf-8"?>
<formControlPr xmlns="http://schemas.microsoft.com/office/spreadsheetml/2009/9/main" objectType="CheckBox" fmlaLink="O39" lockText="1"/>
</file>

<file path=xl/ctrlProps/ctrlProp193.xml><?xml version="1.0" encoding="utf-8"?>
<formControlPr xmlns="http://schemas.microsoft.com/office/spreadsheetml/2009/9/main" objectType="CheckBox" fmlaLink="O47" lockText="1"/>
</file>

<file path=xl/ctrlProps/ctrlProp194.xml><?xml version="1.0" encoding="utf-8"?>
<formControlPr xmlns="http://schemas.microsoft.com/office/spreadsheetml/2009/9/main" objectType="CheckBox" fmlaLink="B11" lockText="1"/>
</file>

<file path=xl/ctrlProps/ctrlProp195.xml><?xml version="1.0" encoding="utf-8"?>
<formControlPr xmlns="http://schemas.microsoft.com/office/spreadsheetml/2009/9/main" objectType="CheckBox" fmlaLink="O11" lockText="1"/>
</file>

<file path=xl/ctrlProps/ctrlProp196.xml><?xml version="1.0" encoding="utf-8"?>
<formControlPr xmlns="http://schemas.microsoft.com/office/spreadsheetml/2009/9/main" objectType="CheckBox" fmlaLink="B9" lockText="1"/>
</file>

<file path=xl/ctrlProps/ctrlProp197.xml><?xml version="1.0" encoding="utf-8"?>
<formControlPr xmlns="http://schemas.microsoft.com/office/spreadsheetml/2009/9/main" objectType="CheckBox" fmlaLink="O9" lockText="1"/>
</file>

<file path=xl/ctrlProps/ctrlProp198.xml><?xml version="1.0" encoding="utf-8"?>
<formControlPr xmlns="http://schemas.microsoft.com/office/spreadsheetml/2009/9/main" objectType="CheckBox" fmlaLink="B15" lockText="1"/>
</file>

<file path=xl/ctrlProps/ctrlProp199.xml><?xml version="1.0" encoding="utf-8"?>
<formControlPr xmlns="http://schemas.microsoft.com/office/spreadsheetml/2009/9/main" objectType="CheckBox" fmlaLink="B13" lockText="1"/>
</file>

<file path=xl/ctrlProps/ctrlProp2.xml><?xml version="1.0" encoding="utf-8"?>
<formControlPr xmlns="http://schemas.microsoft.com/office/spreadsheetml/2009/9/main" objectType="CheckBox" fmlaLink="$B$21" lockText="1"/>
</file>

<file path=xl/ctrlProps/ctrlProp20.xml><?xml version="1.0" encoding="utf-8"?>
<formControlPr xmlns="http://schemas.microsoft.com/office/spreadsheetml/2009/9/main" objectType="CheckBox" fmlaLink="$O$33" lockText="1"/>
</file>

<file path=xl/ctrlProps/ctrlProp200.xml><?xml version="1.0" encoding="utf-8"?>
<formControlPr xmlns="http://schemas.microsoft.com/office/spreadsheetml/2009/9/main" objectType="CheckBox" fmlaLink="O13" lockText="1"/>
</file>

<file path=xl/ctrlProps/ctrlProp201.xml><?xml version="1.0" encoding="utf-8"?>
<formControlPr xmlns="http://schemas.microsoft.com/office/spreadsheetml/2009/9/main" objectType="CheckBox" fmlaLink="B19" lockText="1"/>
</file>

<file path=xl/ctrlProps/ctrlProp202.xml><?xml version="1.0" encoding="utf-8"?>
<formControlPr xmlns="http://schemas.microsoft.com/office/spreadsheetml/2009/9/main" objectType="CheckBox" fmlaLink="O19" lockText="1"/>
</file>

<file path=xl/ctrlProps/ctrlProp203.xml><?xml version="1.0" encoding="utf-8"?>
<formControlPr xmlns="http://schemas.microsoft.com/office/spreadsheetml/2009/9/main" objectType="CheckBox" fmlaLink="B17" lockText="1"/>
</file>

<file path=xl/ctrlProps/ctrlProp204.xml><?xml version="1.0" encoding="utf-8"?>
<formControlPr xmlns="http://schemas.microsoft.com/office/spreadsheetml/2009/9/main" objectType="CheckBox" fmlaLink="O17" lockText="1"/>
</file>

<file path=xl/ctrlProps/ctrlProp205.xml><?xml version="1.0" encoding="utf-8"?>
<formControlPr xmlns="http://schemas.microsoft.com/office/spreadsheetml/2009/9/main" objectType="CheckBox" fmlaLink="B23" lockText="1"/>
</file>

<file path=xl/ctrlProps/ctrlProp206.xml><?xml version="1.0" encoding="utf-8"?>
<formControlPr xmlns="http://schemas.microsoft.com/office/spreadsheetml/2009/9/main" objectType="CheckBox" fmlaLink="B21" lockText="1"/>
</file>

<file path=xl/ctrlProps/ctrlProp207.xml><?xml version="1.0" encoding="utf-8"?>
<formControlPr xmlns="http://schemas.microsoft.com/office/spreadsheetml/2009/9/main" objectType="CheckBox" fmlaLink="O21" lockText="1"/>
</file>

<file path=xl/ctrlProps/ctrlProp208.xml><?xml version="1.0" encoding="utf-8"?>
<formControlPr xmlns="http://schemas.microsoft.com/office/spreadsheetml/2009/9/main" objectType="CheckBox" fmlaLink="B27" lockText="1"/>
</file>

<file path=xl/ctrlProps/ctrlProp209.xml><?xml version="1.0" encoding="utf-8"?>
<formControlPr xmlns="http://schemas.microsoft.com/office/spreadsheetml/2009/9/main" objectType="CheckBox" fmlaLink="O27" lockText="1"/>
</file>

<file path=xl/ctrlProps/ctrlProp21.xml><?xml version="1.0" encoding="utf-8"?>
<formControlPr xmlns="http://schemas.microsoft.com/office/spreadsheetml/2009/9/main" objectType="CheckBox" fmlaLink="$O$35" lockText="1"/>
</file>

<file path=xl/ctrlProps/ctrlProp210.xml><?xml version="1.0" encoding="utf-8"?>
<formControlPr xmlns="http://schemas.microsoft.com/office/spreadsheetml/2009/9/main" objectType="CheckBox" fmlaLink="B25" lockText="1"/>
</file>

<file path=xl/ctrlProps/ctrlProp211.xml><?xml version="1.0" encoding="utf-8"?>
<formControlPr xmlns="http://schemas.microsoft.com/office/spreadsheetml/2009/9/main" objectType="CheckBox" fmlaLink="O25" lockText="1"/>
</file>

<file path=xl/ctrlProps/ctrlProp212.xml><?xml version="1.0" encoding="utf-8"?>
<formControlPr xmlns="http://schemas.microsoft.com/office/spreadsheetml/2009/9/main" objectType="CheckBox" fmlaLink="B31" lockText="1"/>
</file>

<file path=xl/ctrlProps/ctrlProp213.xml><?xml version="1.0" encoding="utf-8"?>
<formControlPr xmlns="http://schemas.microsoft.com/office/spreadsheetml/2009/9/main" objectType="CheckBox" fmlaLink="B29" lockText="1"/>
</file>

<file path=xl/ctrlProps/ctrlProp214.xml><?xml version="1.0" encoding="utf-8"?>
<formControlPr xmlns="http://schemas.microsoft.com/office/spreadsheetml/2009/9/main" objectType="CheckBox" fmlaLink="O29" lockText="1"/>
</file>

<file path=xl/ctrlProps/ctrlProp215.xml><?xml version="1.0" encoding="utf-8"?>
<formControlPr xmlns="http://schemas.microsoft.com/office/spreadsheetml/2009/9/main" objectType="CheckBox" fmlaLink="B35" lockText="1"/>
</file>

<file path=xl/ctrlProps/ctrlProp216.xml><?xml version="1.0" encoding="utf-8"?>
<formControlPr xmlns="http://schemas.microsoft.com/office/spreadsheetml/2009/9/main" objectType="CheckBox" fmlaLink="O35" lockText="1"/>
</file>

<file path=xl/ctrlProps/ctrlProp217.xml><?xml version="1.0" encoding="utf-8"?>
<formControlPr xmlns="http://schemas.microsoft.com/office/spreadsheetml/2009/9/main" objectType="CheckBox" fmlaLink="B33" lockText="1"/>
</file>

<file path=xl/ctrlProps/ctrlProp218.xml><?xml version="1.0" encoding="utf-8"?>
<formControlPr xmlns="http://schemas.microsoft.com/office/spreadsheetml/2009/9/main" objectType="CheckBox" fmlaLink="O33" lockText="1"/>
</file>

<file path=xl/ctrlProps/ctrlProp219.xml><?xml version="1.0" encoding="utf-8"?>
<formControlPr xmlns="http://schemas.microsoft.com/office/spreadsheetml/2009/9/main" objectType="CheckBox" fmlaLink="B39" lockText="1"/>
</file>

<file path=xl/ctrlProps/ctrlProp22.xml><?xml version="1.0" encoding="utf-8"?>
<formControlPr xmlns="http://schemas.microsoft.com/office/spreadsheetml/2009/9/main" objectType="CheckBox" fmlaLink="$O$37" lockText="1"/>
</file>

<file path=xl/ctrlProps/ctrlProp220.xml><?xml version="1.0" encoding="utf-8"?>
<formControlPr xmlns="http://schemas.microsoft.com/office/spreadsheetml/2009/9/main" objectType="CheckBox" fmlaLink="B37" lockText="1"/>
</file>

<file path=xl/ctrlProps/ctrlProp221.xml><?xml version="1.0" encoding="utf-8"?>
<formControlPr xmlns="http://schemas.microsoft.com/office/spreadsheetml/2009/9/main" objectType="CheckBox" fmlaLink="O37" lockText="1"/>
</file>

<file path=xl/ctrlProps/ctrlProp222.xml><?xml version="1.0" encoding="utf-8"?>
<formControlPr xmlns="http://schemas.microsoft.com/office/spreadsheetml/2009/9/main" objectType="CheckBox" fmlaLink="B43" lockText="1"/>
</file>

<file path=xl/ctrlProps/ctrlProp223.xml><?xml version="1.0" encoding="utf-8"?>
<formControlPr xmlns="http://schemas.microsoft.com/office/spreadsheetml/2009/9/main" objectType="CheckBox" fmlaLink="O43" lockText="1"/>
</file>

<file path=xl/ctrlProps/ctrlProp224.xml><?xml version="1.0" encoding="utf-8"?>
<formControlPr xmlns="http://schemas.microsoft.com/office/spreadsheetml/2009/9/main" objectType="CheckBox" fmlaLink="B41" lockText="1"/>
</file>

<file path=xl/ctrlProps/ctrlProp225.xml><?xml version="1.0" encoding="utf-8"?>
<formControlPr xmlns="http://schemas.microsoft.com/office/spreadsheetml/2009/9/main" objectType="CheckBox" fmlaLink="O41" lockText="1"/>
</file>

<file path=xl/ctrlProps/ctrlProp226.xml><?xml version="1.0" encoding="utf-8"?>
<formControlPr xmlns="http://schemas.microsoft.com/office/spreadsheetml/2009/9/main" objectType="CheckBox" fmlaLink="B47" lockText="1"/>
</file>

<file path=xl/ctrlProps/ctrlProp227.xml><?xml version="1.0" encoding="utf-8"?>
<formControlPr xmlns="http://schemas.microsoft.com/office/spreadsheetml/2009/9/main" objectType="CheckBox" fmlaLink="B45" lockText="1"/>
</file>

<file path=xl/ctrlProps/ctrlProp228.xml><?xml version="1.0" encoding="utf-8"?>
<formControlPr xmlns="http://schemas.microsoft.com/office/spreadsheetml/2009/9/main" objectType="CheckBox" fmlaLink="O45" lockText="1"/>
</file>

<file path=xl/ctrlProps/ctrlProp229.xml><?xml version="1.0" encoding="utf-8"?>
<formControlPr xmlns="http://schemas.microsoft.com/office/spreadsheetml/2009/9/main" objectType="CheckBox" fmlaLink="O15" lockText="1"/>
</file>

<file path=xl/ctrlProps/ctrlProp23.xml><?xml version="1.0" encoding="utf-8"?>
<formControlPr xmlns="http://schemas.microsoft.com/office/spreadsheetml/2009/9/main" objectType="CheckBox" fmlaLink="$O$39" lockText="1"/>
</file>

<file path=xl/ctrlProps/ctrlProp230.xml><?xml version="1.0" encoding="utf-8"?>
<formControlPr xmlns="http://schemas.microsoft.com/office/spreadsheetml/2009/9/main" objectType="CheckBox" fmlaLink="O23" lockText="1"/>
</file>

<file path=xl/ctrlProps/ctrlProp231.xml><?xml version="1.0" encoding="utf-8"?>
<formControlPr xmlns="http://schemas.microsoft.com/office/spreadsheetml/2009/9/main" objectType="CheckBox" fmlaLink="O31" lockText="1"/>
</file>

<file path=xl/ctrlProps/ctrlProp232.xml><?xml version="1.0" encoding="utf-8"?>
<formControlPr xmlns="http://schemas.microsoft.com/office/spreadsheetml/2009/9/main" objectType="CheckBox" fmlaLink="O39" lockText="1"/>
</file>

<file path=xl/ctrlProps/ctrlProp233.xml><?xml version="1.0" encoding="utf-8"?>
<formControlPr xmlns="http://schemas.microsoft.com/office/spreadsheetml/2009/9/main" objectType="CheckBox" fmlaLink="O47" lockText="1"/>
</file>

<file path=xl/ctrlProps/ctrlProp234.xml><?xml version="1.0" encoding="utf-8"?>
<formControlPr xmlns="http://schemas.microsoft.com/office/spreadsheetml/2009/9/main" objectType="CheckBox" fmlaLink="B11" lockText="1"/>
</file>

<file path=xl/ctrlProps/ctrlProp235.xml><?xml version="1.0" encoding="utf-8"?>
<formControlPr xmlns="http://schemas.microsoft.com/office/spreadsheetml/2009/9/main" objectType="CheckBox" fmlaLink="O11" lockText="1"/>
</file>

<file path=xl/ctrlProps/ctrlProp236.xml><?xml version="1.0" encoding="utf-8"?>
<formControlPr xmlns="http://schemas.microsoft.com/office/spreadsheetml/2009/9/main" objectType="CheckBox" fmlaLink="B9" lockText="1"/>
</file>

<file path=xl/ctrlProps/ctrlProp237.xml><?xml version="1.0" encoding="utf-8"?>
<formControlPr xmlns="http://schemas.microsoft.com/office/spreadsheetml/2009/9/main" objectType="CheckBox" fmlaLink="O9" lockText="1"/>
</file>

<file path=xl/ctrlProps/ctrlProp238.xml><?xml version="1.0" encoding="utf-8"?>
<formControlPr xmlns="http://schemas.microsoft.com/office/spreadsheetml/2009/9/main" objectType="CheckBox" fmlaLink="B15" lockText="1"/>
</file>

<file path=xl/ctrlProps/ctrlProp239.xml><?xml version="1.0" encoding="utf-8"?>
<formControlPr xmlns="http://schemas.microsoft.com/office/spreadsheetml/2009/9/main" objectType="CheckBox" fmlaLink="B13" lockText="1"/>
</file>

<file path=xl/ctrlProps/ctrlProp24.xml><?xml version="1.0" encoding="utf-8"?>
<formControlPr xmlns="http://schemas.microsoft.com/office/spreadsheetml/2009/9/main" objectType="CheckBox" fmlaLink="$B$17" lockText="1"/>
</file>

<file path=xl/ctrlProps/ctrlProp240.xml><?xml version="1.0" encoding="utf-8"?>
<formControlPr xmlns="http://schemas.microsoft.com/office/spreadsheetml/2009/9/main" objectType="CheckBox" fmlaLink="O13" lockText="1"/>
</file>

<file path=xl/ctrlProps/ctrlProp241.xml><?xml version="1.0" encoding="utf-8"?>
<formControlPr xmlns="http://schemas.microsoft.com/office/spreadsheetml/2009/9/main" objectType="CheckBox" fmlaLink="B19" lockText="1"/>
</file>

<file path=xl/ctrlProps/ctrlProp242.xml><?xml version="1.0" encoding="utf-8"?>
<formControlPr xmlns="http://schemas.microsoft.com/office/spreadsheetml/2009/9/main" objectType="CheckBox" fmlaLink="O19" lockText="1"/>
</file>

<file path=xl/ctrlProps/ctrlProp243.xml><?xml version="1.0" encoding="utf-8"?>
<formControlPr xmlns="http://schemas.microsoft.com/office/spreadsheetml/2009/9/main" objectType="CheckBox" fmlaLink="B17" lockText="1"/>
</file>

<file path=xl/ctrlProps/ctrlProp244.xml><?xml version="1.0" encoding="utf-8"?>
<formControlPr xmlns="http://schemas.microsoft.com/office/spreadsheetml/2009/9/main" objectType="CheckBox" fmlaLink="O17" lockText="1"/>
</file>

<file path=xl/ctrlProps/ctrlProp245.xml><?xml version="1.0" encoding="utf-8"?>
<formControlPr xmlns="http://schemas.microsoft.com/office/spreadsheetml/2009/9/main" objectType="CheckBox" fmlaLink="B23" lockText="1"/>
</file>

<file path=xl/ctrlProps/ctrlProp246.xml><?xml version="1.0" encoding="utf-8"?>
<formControlPr xmlns="http://schemas.microsoft.com/office/spreadsheetml/2009/9/main" objectType="CheckBox" fmlaLink="B21" lockText="1"/>
</file>

<file path=xl/ctrlProps/ctrlProp247.xml><?xml version="1.0" encoding="utf-8"?>
<formControlPr xmlns="http://schemas.microsoft.com/office/spreadsheetml/2009/9/main" objectType="CheckBox" fmlaLink="O21" lockText="1"/>
</file>

<file path=xl/ctrlProps/ctrlProp248.xml><?xml version="1.0" encoding="utf-8"?>
<formControlPr xmlns="http://schemas.microsoft.com/office/spreadsheetml/2009/9/main" objectType="CheckBox" fmlaLink="B27" lockText="1"/>
</file>

<file path=xl/ctrlProps/ctrlProp249.xml><?xml version="1.0" encoding="utf-8"?>
<formControlPr xmlns="http://schemas.microsoft.com/office/spreadsheetml/2009/9/main" objectType="CheckBox" fmlaLink="O27" lockText="1"/>
</file>

<file path=xl/ctrlProps/ctrlProp25.xml><?xml version="1.0" encoding="utf-8"?>
<formControlPr xmlns="http://schemas.microsoft.com/office/spreadsheetml/2009/9/main" objectType="CheckBox" fmlaLink="$O$17" lockText="1"/>
</file>

<file path=xl/ctrlProps/ctrlProp250.xml><?xml version="1.0" encoding="utf-8"?>
<formControlPr xmlns="http://schemas.microsoft.com/office/spreadsheetml/2009/9/main" objectType="CheckBox" fmlaLink="B25" lockText="1"/>
</file>

<file path=xl/ctrlProps/ctrlProp251.xml><?xml version="1.0" encoding="utf-8"?>
<formControlPr xmlns="http://schemas.microsoft.com/office/spreadsheetml/2009/9/main" objectType="CheckBox" fmlaLink="O25" lockText="1"/>
</file>

<file path=xl/ctrlProps/ctrlProp252.xml><?xml version="1.0" encoding="utf-8"?>
<formControlPr xmlns="http://schemas.microsoft.com/office/spreadsheetml/2009/9/main" objectType="CheckBox" fmlaLink="B31" lockText="1"/>
</file>

<file path=xl/ctrlProps/ctrlProp253.xml><?xml version="1.0" encoding="utf-8"?>
<formControlPr xmlns="http://schemas.microsoft.com/office/spreadsheetml/2009/9/main" objectType="CheckBox" fmlaLink="B29" lockText="1"/>
</file>

<file path=xl/ctrlProps/ctrlProp254.xml><?xml version="1.0" encoding="utf-8"?>
<formControlPr xmlns="http://schemas.microsoft.com/office/spreadsheetml/2009/9/main" objectType="CheckBox" fmlaLink="O29" lockText="1"/>
</file>

<file path=xl/ctrlProps/ctrlProp255.xml><?xml version="1.0" encoding="utf-8"?>
<formControlPr xmlns="http://schemas.microsoft.com/office/spreadsheetml/2009/9/main" objectType="CheckBox" fmlaLink="B35" lockText="1"/>
</file>

<file path=xl/ctrlProps/ctrlProp256.xml><?xml version="1.0" encoding="utf-8"?>
<formControlPr xmlns="http://schemas.microsoft.com/office/spreadsheetml/2009/9/main" objectType="CheckBox" fmlaLink="O35" lockText="1"/>
</file>

<file path=xl/ctrlProps/ctrlProp257.xml><?xml version="1.0" encoding="utf-8"?>
<formControlPr xmlns="http://schemas.microsoft.com/office/spreadsheetml/2009/9/main" objectType="CheckBox" fmlaLink="B33" lockText="1"/>
</file>

<file path=xl/ctrlProps/ctrlProp258.xml><?xml version="1.0" encoding="utf-8"?>
<formControlPr xmlns="http://schemas.microsoft.com/office/spreadsheetml/2009/9/main" objectType="CheckBox" fmlaLink="O33" lockText="1"/>
</file>

<file path=xl/ctrlProps/ctrlProp259.xml><?xml version="1.0" encoding="utf-8"?>
<formControlPr xmlns="http://schemas.microsoft.com/office/spreadsheetml/2009/9/main" objectType="CheckBox" fmlaLink="B39" lockText="1"/>
</file>

<file path=xl/ctrlProps/ctrlProp26.xml><?xml version="1.0" encoding="utf-8"?>
<formControlPr xmlns="http://schemas.microsoft.com/office/spreadsheetml/2009/9/main" objectType="CheckBox" fmlaLink="$B$19" lockText="1"/>
</file>

<file path=xl/ctrlProps/ctrlProp260.xml><?xml version="1.0" encoding="utf-8"?>
<formControlPr xmlns="http://schemas.microsoft.com/office/spreadsheetml/2009/9/main" objectType="CheckBox" fmlaLink="B37" lockText="1"/>
</file>

<file path=xl/ctrlProps/ctrlProp261.xml><?xml version="1.0" encoding="utf-8"?>
<formControlPr xmlns="http://schemas.microsoft.com/office/spreadsheetml/2009/9/main" objectType="CheckBox" fmlaLink="O37" lockText="1"/>
</file>

<file path=xl/ctrlProps/ctrlProp262.xml><?xml version="1.0" encoding="utf-8"?>
<formControlPr xmlns="http://schemas.microsoft.com/office/spreadsheetml/2009/9/main" objectType="CheckBox" fmlaLink="B43" lockText="1"/>
</file>

<file path=xl/ctrlProps/ctrlProp263.xml><?xml version="1.0" encoding="utf-8"?>
<formControlPr xmlns="http://schemas.microsoft.com/office/spreadsheetml/2009/9/main" objectType="CheckBox" fmlaLink="O43" lockText="1"/>
</file>

<file path=xl/ctrlProps/ctrlProp264.xml><?xml version="1.0" encoding="utf-8"?>
<formControlPr xmlns="http://schemas.microsoft.com/office/spreadsheetml/2009/9/main" objectType="CheckBox" fmlaLink="B41" lockText="1"/>
</file>

<file path=xl/ctrlProps/ctrlProp265.xml><?xml version="1.0" encoding="utf-8"?>
<formControlPr xmlns="http://schemas.microsoft.com/office/spreadsheetml/2009/9/main" objectType="CheckBox" fmlaLink="O41" lockText="1"/>
</file>

<file path=xl/ctrlProps/ctrlProp266.xml><?xml version="1.0" encoding="utf-8"?>
<formControlPr xmlns="http://schemas.microsoft.com/office/spreadsheetml/2009/9/main" objectType="CheckBox" fmlaLink="B47" lockText="1"/>
</file>

<file path=xl/ctrlProps/ctrlProp267.xml><?xml version="1.0" encoding="utf-8"?>
<formControlPr xmlns="http://schemas.microsoft.com/office/spreadsheetml/2009/9/main" objectType="CheckBox" fmlaLink="B45" lockText="1"/>
</file>

<file path=xl/ctrlProps/ctrlProp268.xml><?xml version="1.0" encoding="utf-8"?>
<formControlPr xmlns="http://schemas.microsoft.com/office/spreadsheetml/2009/9/main" objectType="CheckBox" fmlaLink="O45" lockText="1"/>
</file>

<file path=xl/ctrlProps/ctrlProp269.xml><?xml version="1.0" encoding="utf-8"?>
<formControlPr xmlns="http://schemas.microsoft.com/office/spreadsheetml/2009/9/main" objectType="CheckBox" fmlaLink="O15" lockText="1"/>
</file>

<file path=xl/ctrlProps/ctrlProp27.xml><?xml version="1.0" encoding="utf-8"?>
<formControlPr xmlns="http://schemas.microsoft.com/office/spreadsheetml/2009/9/main" objectType="CheckBox" fmlaLink="$O$19" lockText="1"/>
</file>

<file path=xl/ctrlProps/ctrlProp270.xml><?xml version="1.0" encoding="utf-8"?>
<formControlPr xmlns="http://schemas.microsoft.com/office/spreadsheetml/2009/9/main" objectType="CheckBox" fmlaLink="O23" lockText="1"/>
</file>

<file path=xl/ctrlProps/ctrlProp271.xml><?xml version="1.0" encoding="utf-8"?>
<formControlPr xmlns="http://schemas.microsoft.com/office/spreadsheetml/2009/9/main" objectType="CheckBox" fmlaLink="O31" lockText="1"/>
</file>

<file path=xl/ctrlProps/ctrlProp272.xml><?xml version="1.0" encoding="utf-8"?>
<formControlPr xmlns="http://schemas.microsoft.com/office/spreadsheetml/2009/9/main" objectType="CheckBox" fmlaLink="O39" lockText="1"/>
</file>

<file path=xl/ctrlProps/ctrlProp273.xml><?xml version="1.0" encoding="utf-8"?>
<formControlPr xmlns="http://schemas.microsoft.com/office/spreadsheetml/2009/9/main" objectType="CheckBox" fmlaLink="O47" lockText="1"/>
</file>

<file path=xl/ctrlProps/ctrlProp274.xml><?xml version="1.0" encoding="utf-8"?>
<formControlPr xmlns="http://schemas.microsoft.com/office/spreadsheetml/2009/9/main" objectType="CheckBox" fmlaLink="B11" lockText="1"/>
</file>

<file path=xl/ctrlProps/ctrlProp275.xml><?xml version="1.0" encoding="utf-8"?>
<formControlPr xmlns="http://schemas.microsoft.com/office/spreadsheetml/2009/9/main" objectType="CheckBox" fmlaLink="O11" lockText="1"/>
</file>

<file path=xl/ctrlProps/ctrlProp276.xml><?xml version="1.0" encoding="utf-8"?>
<formControlPr xmlns="http://schemas.microsoft.com/office/spreadsheetml/2009/9/main" objectType="CheckBox" fmlaLink="B9" lockText="1"/>
</file>

<file path=xl/ctrlProps/ctrlProp277.xml><?xml version="1.0" encoding="utf-8"?>
<formControlPr xmlns="http://schemas.microsoft.com/office/spreadsheetml/2009/9/main" objectType="CheckBox" fmlaLink="O9" lockText="1"/>
</file>

<file path=xl/ctrlProps/ctrlProp278.xml><?xml version="1.0" encoding="utf-8"?>
<formControlPr xmlns="http://schemas.microsoft.com/office/spreadsheetml/2009/9/main" objectType="CheckBox" fmlaLink="B15" lockText="1"/>
</file>

<file path=xl/ctrlProps/ctrlProp279.xml><?xml version="1.0" encoding="utf-8"?>
<formControlPr xmlns="http://schemas.microsoft.com/office/spreadsheetml/2009/9/main" objectType="CheckBox" fmlaLink="B13"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O13" lockText="1"/>
</file>

<file path=xl/ctrlProps/ctrlProp281.xml><?xml version="1.0" encoding="utf-8"?>
<formControlPr xmlns="http://schemas.microsoft.com/office/spreadsheetml/2009/9/main" objectType="CheckBox" fmlaLink="B19" lockText="1"/>
</file>

<file path=xl/ctrlProps/ctrlProp282.xml><?xml version="1.0" encoding="utf-8"?>
<formControlPr xmlns="http://schemas.microsoft.com/office/spreadsheetml/2009/9/main" objectType="CheckBox" fmlaLink="O19" lockText="1"/>
</file>

<file path=xl/ctrlProps/ctrlProp283.xml><?xml version="1.0" encoding="utf-8"?>
<formControlPr xmlns="http://schemas.microsoft.com/office/spreadsheetml/2009/9/main" objectType="CheckBox" fmlaLink="B17" lockText="1"/>
</file>

<file path=xl/ctrlProps/ctrlProp284.xml><?xml version="1.0" encoding="utf-8"?>
<formControlPr xmlns="http://schemas.microsoft.com/office/spreadsheetml/2009/9/main" objectType="CheckBox" fmlaLink="O17" lockText="1"/>
</file>

<file path=xl/ctrlProps/ctrlProp285.xml><?xml version="1.0" encoding="utf-8"?>
<formControlPr xmlns="http://schemas.microsoft.com/office/spreadsheetml/2009/9/main" objectType="CheckBox" fmlaLink="B23" lockText="1"/>
</file>

<file path=xl/ctrlProps/ctrlProp286.xml><?xml version="1.0" encoding="utf-8"?>
<formControlPr xmlns="http://schemas.microsoft.com/office/spreadsheetml/2009/9/main" objectType="CheckBox" fmlaLink="B21" lockText="1"/>
</file>

<file path=xl/ctrlProps/ctrlProp287.xml><?xml version="1.0" encoding="utf-8"?>
<formControlPr xmlns="http://schemas.microsoft.com/office/spreadsheetml/2009/9/main" objectType="CheckBox" fmlaLink="O21" lockText="1"/>
</file>

<file path=xl/ctrlProps/ctrlProp288.xml><?xml version="1.0" encoding="utf-8"?>
<formControlPr xmlns="http://schemas.microsoft.com/office/spreadsheetml/2009/9/main" objectType="CheckBox" fmlaLink="B27" lockText="1"/>
</file>

<file path=xl/ctrlProps/ctrlProp289.xml><?xml version="1.0" encoding="utf-8"?>
<formControlPr xmlns="http://schemas.microsoft.com/office/spreadsheetml/2009/9/main" objectType="CheckBox" fmlaLink="O27" lockText="1"/>
</file>

<file path=xl/ctrlProps/ctrlProp29.xml><?xml version="1.0" encoding="utf-8"?>
<formControlPr xmlns="http://schemas.microsoft.com/office/spreadsheetml/2009/9/main" objectType="CheckBox" fmlaLink="$O$17" lockText="1"/>
</file>

<file path=xl/ctrlProps/ctrlProp290.xml><?xml version="1.0" encoding="utf-8"?>
<formControlPr xmlns="http://schemas.microsoft.com/office/spreadsheetml/2009/9/main" objectType="CheckBox" fmlaLink="B25" lockText="1"/>
</file>

<file path=xl/ctrlProps/ctrlProp291.xml><?xml version="1.0" encoding="utf-8"?>
<formControlPr xmlns="http://schemas.microsoft.com/office/spreadsheetml/2009/9/main" objectType="CheckBox" fmlaLink="O25" lockText="1"/>
</file>

<file path=xl/ctrlProps/ctrlProp292.xml><?xml version="1.0" encoding="utf-8"?>
<formControlPr xmlns="http://schemas.microsoft.com/office/spreadsheetml/2009/9/main" objectType="CheckBox" fmlaLink="B31" lockText="1"/>
</file>

<file path=xl/ctrlProps/ctrlProp293.xml><?xml version="1.0" encoding="utf-8"?>
<formControlPr xmlns="http://schemas.microsoft.com/office/spreadsheetml/2009/9/main" objectType="CheckBox" fmlaLink="B29" lockText="1"/>
</file>

<file path=xl/ctrlProps/ctrlProp294.xml><?xml version="1.0" encoding="utf-8"?>
<formControlPr xmlns="http://schemas.microsoft.com/office/spreadsheetml/2009/9/main" objectType="CheckBox" fmlaLink="O29" lockText="1"/>
</file>

<file path=xl/ctrlProps/ctrlProp295.xml><?xml version="1.0" encoding="utf-8"?>
<formControlPr xmlns="http://schemas.microsoft.com/office/spreadsheetml/2009/9/main" objectType="CheckBox" fmlaLink="B35" lockText="1"/>
</file>

<file path=xl/ctrlProps/ctrlProp296.xml><?xml version="1.0" encoding="utf-8"?>
<formControlPr xmlns="http://schemas.microsoft.com/office/spreadsheetml/2009/9/main" objectType="CheckBox" fmlaLink="O35" lockText="1"/>
</file>

<file path=xl/ctrlProps/ctrlProp297.xml><?xml version="1.0" encoding="utf-8"?>
<formControlPr xmlns="http://schemas.microsoft.com/office/spreadsheetml/2009/9/main" objectType="CheckBox" fmlaLink="B33" lockText="1"/>
</file>

<file path=xl/ctrlProps/ctrlProp298.xml><?xml version="1.0" encoding="utf-8"?>
<formControlPr xmlns="http://schemas.microsoft.com/office/spreadsheetml/2009/9/main" objectType="CheckBox" fmlaLink="O33" lockText="1"/>
</file>

<file path=xl/ctrlProps/ctrlProp299.xml><?xml version="1.0" encoding="utf-8"?>
<formControlPr xmlns="http://schemas.microsoft.com/office/spreadsheetml/2009/9/main" objectType="CheckBox" fmlaLink="B39" lockText="1"/>
</file>

<file path=xl/ctrlProps/ctrlProp3.xml><?xml version="1.0" encoding="utf-8"?>
<formControlPr xmlns="http://schemas.microsoft.com/office/spreadsheetml/2009/9/main" objectType="CheckBox" fmlaLink="$B$23" lockText="1"/>
</file>

<file path=xl/ctrlProps/ctrlProp30.xml><?xml version="1.0" encoding="utf-8"?>
<formControlPr xmlns="http://schemas.microsoft.com/office/spreadsheetml/2009/9/main" objectType="CheckBox" fmlaLink="$B$21" lockText="1"/>
</file>

<file path=xl/ctrlProps/ctrlProp300.xml><?xml version="1.0" encoding="utf-8"?>
<formControlPr xmlns="http://schemas.microsoft.com/office/spreadsheetml/2009/9/main" objectType="CheckBox" fmlaLink="B37" lockText="1"/>
</file>

<file path=xl/ctrlProps/ctrlProp301.xml><?xml version="1.0" encoding="utf-8"?>
<formControlPr xmlns="http://schemas.microsoft.com/office/spreadsheetml/2009/9/main" objectType="CheckBox" fmlaLink="O37" lockText="1"/>
</file>

<file path=xl/ctrlProps/ctrlProp302.xml><?xml version="1.0" encoding="utf-8"?>
<formControlPr xmlns="http://schemas.microsoft.com/office/spreadsheetml/2009/9/main" objectType="CheckBox" fmlaLink="B43" lockText="1"/>
</file>

<file path=xl/ctrlProps/ctrlProp303.xml><?xml version="1.0" encoding="utf-8"?>
<formControlPr xmlns="http://schemas.microsoft.com/office/spreadsheetml/2009/9/main" objectType="CheckBox" fmlaLink="O43" lockText="1"/>
</file>

<file path=xl/ctrlProps/ctrlProp304.xml><?xml version="1.0" encoding="utf-8"?>
<formControlPr xmlns="http://schemas.microsoft.com/office/spreadsheetml/2009/9/main" objectType="CheckBox" fmlaLink="B41" lockText="1"/>
</file>

<file path=xl/ctrlProps/ctrlProp305.xml><?xml version="1.0" encoding="utf-8"?>
<formControlPr xmlns="http://schemas.microsoft.com/office/spreadsheetml/2009/9/main" objectType="CheckBox" fmlaLink="O41" lockText="1"/>
</file>

<file path=xl/ctrlProps/ctrlProp306.xml><?xml version="1.0" encoding="utf-8"?>
<formControlPr xmlns="http://schemas.microsoft.com/office/spreadsheetml/2009/9/main" objectType="CheckBox" fmlaLink="B47" lockText="1"/>
</file>

<file path=xl/ctrlProps/ctrlProp307.xml><?xml version="1.0" encoding="utf-8"?>
<formControlPr xmlns="http://schemas.microsoft.com/office/spreadsheetml/2009/9/main" objectType="CheckBox" fmlaLink="B45" lockText="1"/>
</file>

<file path=xl/ctrlProps/ctrlProp308.xml><?xml version="1.0" encoding="utf-8"?>
<formControlPr xmlns="http://schemas.microsoft.com/office/spreadsheetml/2009/9/main" objectType="CheckBox" fmlaLink="O45" lockText="1"/>
</file>

<file path=xl/ctrlProps/ctrlProp309.xml><?xml version="1.0" encoding="utf-8"?>
<formControlPr xmlns="http://schemas.microsoft.com/office/spreadsheetml/2009/9/main" objectType="CheckBox" fmlaLink="O15" lockText="1"/>
</file>

<file path=xl/ctrlProps/ctrlProp31.xml><?xml version="1.0" encoding="utf-8"?>
<formControlPr xmlns="http://schemas.microsoft.com/office/spreadsheetml/2009/9/main" objectType="CheckBox" fmlaLink="$O$21" lockText="1"/>
</file>

<file path=xl/ctrlProps/ctrlProp310.xml><?xml version="1.0" encoding="utf-8"?>
<formControlPr xmlns="http://schemas.microsoft.com/office/spreadsheetml/2009/9/main" objectType="CheckBox" fmlaLink="O23" lockText="1"/>
</file>

<file path=xl/ctrlProps/ctrlProp311.xml><?xml version="1.0" encoding="utf-8"?>
<formControlPr xmlns="http://schemas.microsoft.com/office/spreadsheetml/2009/9/main" objectType="CheckBox" fmlaLink="O31" lockText="1"/>
</file>

<file path=xl/ctrlProps/ctrlProp312.xml><?xml version="1.0" encoding="utf-8"?>
<formControlPr xmlns="http://schemas.microsoft.com/office/spreadsheetml/2009/9/main" objectType="CheckBox" fmlaLink="O39" lockText="1"/>
</file>

<file path=xl/ctrlProps/ctrlProp313.xml><?xml version="1.0" encoding="utf-8"?>
<formControlPr xmlns="http://schemas.microsoft.com/office/spreadsheetml/2009/9/main" objectType="CheckBox" fmlaLink="O47" lockText="1"/>
</file>

<file path=xl/ctrlProps/ctrlProp314.xml><?xml version="1.0" encoding="utf-8"?>
<formControlPr xmlns="http://schemas.microsoft.com/office/spreadsheetml/2009/9/main" objectType="CheckBox" fmlaLink="B11" lockText="1"/>
</file>

<file path=xl/ctrlProps/ctrlProp315.xml><?xml version="1.0" encoding="utf-8"?>
<formControlPr xmlns="http://schemas.microsoft.com/office/spreadsheetml/2009/9/main" objectType="CheckBox" fmlaLink="O11" lockText="1"/>
</file>

<file path=xl/ctrlProps/ctrlProp316.xml><?xml version="1.0" encoding="utf-8"?>
<formControlPr xmlns="http://schemas.microsoft.com/office/spreadsheetml/2009/9/main" objectType="CheckBox" fmlaLink="B9" lockText="1"/>
</file>

<file path=xl/ctrlProps/ctrlProp317.xml><?xml version="1.0" encoding="utf-8"?>
<formControlPr xmlns="http://schemas.microsoft.com/office/spreadsheetml/2009/9/main" objectType="CheckBox" fmlaLink="O9" lockText="1"/>
</file>

<file path=xl/ctrlProps/ctrlProp318.xml><?xml version="1.0" encoding="utf-8"?>
<formControlPr xmlns="http://schemas.microsoft.com/office/spreadsheetml/2009/9/main" objectType="CheckBox" fmlaLink="B15" lockText="1"/>
</file>

<file path=xl/ctrlProps/ctrlProp319.xml><?xml version="1.0" encoding="utf-8"?>
<formControlPr xmlns="http://schemas.microsoft.com/office/spreadsheetml/2009/9/main" objectType="CheckBox" fmlaLink="B13" lockText="1"/>
</file>

<file path=xl/ctrlProps/ctrlProp32.xml><?xml version="1.0" encoding="utf-8"?>
<formControlPr xmlns="http://schemas.microsoft.com/office/spreadsheetml/2009/9/main" objectType="CheckBox" fmlaLink="$B$17" lockText="1"/>
</file>

<file path=xl/ctrlProps/ctrlProp320.xml><?xml version="1.0" encoding="utf-8"?>
<formControlPr xmlns="http://schemas.microsoft.com/office/spreadsheetml/2009/9/main" objectType="CheckBox" fmlaLink="O13" lockText="1"/>
</file>

<file path=xl/ctrlProps/ctrlProp321.xml><?xml version="1.0" encoding="utf-8"?>
<formControlPr xmlns="http://schemas.microsoft.com/office/spreadsheetml/2009/9/main" objectType="CheckBox" fmlaLink="B19" lockText="1"/>
</file>

<file path=xl/ctrlProps/ctrlProp322.xml><?xml version="1.0" encoding="utf-8"?>
<formControlPr xmlns="http://schemas.microsoft.com/office/spreadsheetml/2009/9/main" objectType="CheckBox" fmlaLink="O19" lockText="1"/>
</file>

<file path=xl/ctrlProps/ctrlProp323.xml><?xml version="1.0" encoding="utf-8"?>
<formControlPr xmlns="http://schemas.microsoft.com/office/spreadsheetml/2009/9/main" objectType="CheckBox" fmlaLink="B17" lockText="1"/>
</file>

<file path=xl/ctrlProps/ctrlProp324.xml><?xml version="1.0" encoding="utf-8"?>
<formControlPr xmlns="http://schemas.microsoft.com/office/spreadsheetml/2009/9/main" objectType="CheckBox" fmlaLink="O17" lockText="1"/>
</file>

<file path=xl/ctrlProps/ctrlProp325.xml><?xml version="1.0" encoding="utf-8"?>
<formControlPr xmlns="http://schemas.microsoft.com/office/spreadsheetml/2009/9/main" objectType="CheckBox" fmlaLink="B23" lockText="1"/>
</file>

<file path=xl/ctrlProps/ctrlProp326.xml><?xml version="1.0" encoding="utf-8"?>
<formControlPr xmlns="http://schemas.microsoft.com/office/spreadsheetml/2009/9/main" objectType="CheckBox" fmlaLink="B21" lockText="1"/>
</file>

<file path=xl/ctrlProps/ctrlProp327.xml><?xml version="1.0" encoding="utf-8"?>
<formControlPr xmlns="http://schemas.microsoft.com/office/spreadsheetml/2009/9/main" objectType="CheckBox" fmlaLink="O21" lockText="1"/>
</file>

<file path=xl/ctrlProps/ctrlProp328.xml><?xml version="1.0" encoding="utf-8"?>
<formControlPr xmlns="http://schemas.microsoft.com/office/spreadsheetml/2009/9/main" objectType="CheckBox" fmlaLink="B27" lockText="1"/>
</file>

<file path=xl/ctrlProps/ctrlProp329.xml><?xml version="1.0" encoding="utf-8"?>
<formControlPr xmlns="http://schemas.microsoft.com/office/spreadsheetml/2009/9/main" objectType="CheckBox" fmlaLink="O27" lockText="1"/>
</file>

<file path=xl/ctrlProps/ctrlProp33.xml><?xml version="1.0" encoding="utf-8"?>
<formControlPr xmlns="http://schemas.microsoft.com/office/spreadsheetml/2009/9/main" objectType="CheckBox" fmlaLink="$O$17" lockText="1"/>
</file>

<file path=xl/ctrlProps/ctrlProp330.xml><?xml version="1.0" encoding="utf-8"?>
<formControlPr xmlns="http://schemas.microsoft.com/office/spreadsheetml/2009/9/main" objectType="CheckBox" fmlaLink="B25" lockText="1"/>
</file>

<file path=xl/ctrlProps/ctrlProp331.xml><?xml version="1.0" encoding="utf-8"?>
<formControlPr xmlns="http://schemas.microsoft.com/office/spreadsheetml/2009/9/main" objectType="CheckBox" fmlaLink="O25" lockText="1"/>
</file>

<file path=xl/ctrlProps/ctrlProp332.xml><?xml version="1.0" encoding="utf-8"?>
<formControlPr xmlns="http://schemas.microsoft.com/office/spreadsheetml/2009/9/main" objectType="CheckBox" fmlaLink="B31" lockText="1"/>
</file>

<file path=xl/ctrlProps/ctrlProp333.xml><?xml version="1.0" encoding="utf-8"?>
<formControlPr xmlns="http://schemas.microsoft.com/office/spreadsheetml/2009/9/main" objectType="CheckBox" fmlaLink="B29" lockText="1"/>
</file>

<file path=xl/ctrlProps/ctrlProp334.xml><?xml version="1.0" encoding="utf-8"?>
<formControlPr xmlns="http://schemas.microsoft.com/office/spreadsheetml/2009/9/main" objectType="CheckBox" fmlaLink="O29" lockText="1"/>
</file>

<file path=xl/ctrlProps/ctrlProp335.xml><?xml version="1.0" encoding="utf-8"?>
<formControlPr xmlns="http://schemas.microsoft.com/office/spreadsheetml/2009/9/main" objectType="CheckBox" fmlaLink="B35" lockText="1"/>
</file>

<file path=xl/ctrlProps/ctrlProp336.xml><?xml version="1.0" encoding="utf-8"?>
<formControlPr xmlns="http://schemas.microsoft.com/office/spreadsheetml/2009/9/main" objectType="CheckBox" fmlaLink="O35" lockText="1"/>
</file>

<file path=xl/ctrlProps/ctrlProp337.xml><?xml version="1.0" encoding="utf-8"?>
<formControlPr xmlns="http://schemas.microsoft.com/office/spreadsheetml/2009/9/main" objectType="CheckBox" fmlaLink="B33" lockText="1"/>
</file>

<file path=xl/ctrlProps/ctrlProp338.xml><?xml version="1.0" encoding="utf-8"?>
<formControlPr xmlns="http://schemas.microsoft.com/office/spreadsheetml/2009/9/main" objectType="CheckBox" fmlaLink="O33" lockText="1"/>
</file>

<file path=xl/ctrlProps/ctrlProp339.xml><?xml version="1.0" encoding="utf-8"?>
<formControlPr xmlns="http://schemas.microsoft.com/office/spreadsheetml/2009/9/main" objectType="CheckBox" fmlaLink="B39" lockText="1"/>
</file>

<file path=xl/ctrlProps/ctrlProp34.xml><?xml version="1.0" encoding="utf-8"?>
<formControlPr xmlns="http://schemas.microsoft.com/office/spreadsheetml/2009/9/main" objectType="CheckBox" fmlaLink="$B$23" lockText="1"/>
</file>

<file path=xl/ctrlProps/ctrlProp340.xml><?xml version="1.0" encoding="utf-8"?>
<formControlPr xmlns="http://schemas.microsoft.com/office/spreadsheetml/2009/9/main" objectType="CheckBox" fmlaLink="B37" lockText="1"/>
</file>

<file path=xl/ctrlProps/ctrlProp341.xml><?xml version="1.0" encoding="utf-8"?>
<formControlPr xmlns="http://schemas.microsoft.com/office/spreadsheetml/2009/9/main" objectType="CheckBox" fmlaLink="O37" lockText="1"/>
</file>

<file path=xl/ctrlProps/ctrlProp342.xml><?xml version="1.0" encoding="utf-8"?>
<formControlPr xmlns="http://schemas.microsoft.com/office/spreadsheetml/2009/9/main" objectType="CheckBox" fmlaLink="B43" lockText="1"/>
</file>

<file path=xl/ctrlProps/ctrlProp343.xml><?xml version="1.0" encoding="utf-8"?>
<formControlPr xmlns="http://schemas.microsoft.com/office/spreadsheetml/2009/9/main" objectType="CheckBox" fmlaLink="O43" lockText="1"/>
</file>

<file path=xl/ctrlProps/ctrlProp344.xml><?xml version="1.0" encoding="utf-8"?>
<formControlPr xmlns="http://schemas.microsoft.com/office/spreadsheetml/2009/9/main" objectType="CheckBox" fmlaLink="B41" lockText="1"/>
</file>

<file path=xl/ctrlProps/ctrlProp345.xml><?xml version="1.0" encoding="utf-8"?>
<formControlPr xmlns="http://schemas.microsoft.com/office/spreadsheetml/2009/9/main" objectType="CheckBox" fmlaLink="O41" lockText="1"/>
</file>

<file path=xl/ctrlProps/ctrlProp346.xml><?xml version="1.0" encoding="utf-8"?>
<formControlPr xmlns="http://schemas.microsoft.com/office/spreadsheetml/2009/9/main" objectType="CheckBox" fmlaLink="B47" lockText="1"/>
</file>

<file path=xl/ctrlProps/ctrlProp347.xml><?xml version="1.0" encoding="utf-8"?>
<formControlPr xmlns="http://schemas.microsoft.com/office/spreadsheetml/2009/9/main" objectType="CheckBox" fmlaLink="B45" lockText="1"/>
</file>

<file path=xl/ctrlProps/ctrlProp348.xml><?xml version="1.0" encoding="utf-8"?>
<formControlPr xmlns="http://schemas.microsoft.com/office/spreadsheetml/2009/9/main" objectType="CheckBox" fmlaLink="O45" lockText="1"/>
</file>

<file path=xl/ctrlProps/ctrlProp349.xml><?xml version="1.0" encoding="utf-8"?>
<formControlPr xmlns="http://schemas.microsoft.com/office/spreadsheetml/2009/9/main" objectType="CheckBox" fmlaLink="O15" lockText="1"/>
</file>

<file path=xl/ctrlProps/ctrlProp35.xml><?xml version="1.0" encoding="utf-8"?>
<formControlPr xmlns="http://schemas.microsoft.com/office/spreadsheetml/2009/9/main" objectType="CheckBox" fmlaLink="$O$23" lockText="1"/>
</file>

<file path=xl/ctrlProps/ctrlProp350.xml><?xml version="1.0" encoding="utf-8"?>
<formControlPr xmlns="http://schemas.microsoft.com/office/spreadsheetml/2009/9/main" objectType="CheckBox" fmlaLink="O23" lockText="1"/>
</file>

<file path=xl/ctrlProps/ctrlProp351.xml><?xml version="1.0" encoding="utf-8"?>
<formControlPr xmlns="http://schemas.microsoft.com/office/spreadsheetml/2009/9/main" objectType="CheckBox" fmlaLink="O31" lockText="1"/>
</file>

<file path=xl/ctrlProps/ctrlProp352.xml><?xml version="1.0" encoding="utf-8"?>
<formControlPr xmlns="http://schemas.microsoft.com/office/spreadsheetml/2009/9/main" objectType="CheckBox" fmlaLink="O39" lockText="1"/>
</file>

<file path=xl/ctrlProps/ctrlProp353.xml><?xml version="1.0" encoding="utf-8"?>
<formControlPr xmlns="http://schemas.microsoft.com/office/spreadsheetml/2009/9/main" objectType="CheckBox" fmlaLink="O47" lockText="1"/>
</file>

<file path=xl/ctrlProps/ctrlProp354.xml><?xml version="1.0" encoding="utf-8"?>
<formControlPr xmlns="http://schemas.microsoft.com/office/spreadsheetml/2009/9/main" objectType="CheckBox" fmlaLink="B11" lockText="1"/>
</file>

<file path=xl/ctrlProps/ctrlProp355.xml><?xml version="1.0" encoding="utf-8"?>
<formControlPr xmlns="http://schemas.microsoft.com/office/spreadsheetml/2009/9/main" objectType="CheckBox" fmlaLink="O11" lockText="1"/>
</file>

<file path=xl/ctrlProps/ctrlProp356.xml><?xml version="1.0" encoding="utf-8"?>
<formControlPr xmlns="http://schemas.microsoft.com/office/spreadsheetml/2009/9/main" objectType="CheckBox" fmlaLink="B9" lockText="1"/>
</file>

<file path=xl/ctrlProps/ctrlProp357.xml><?xml version="1.0" encoding="utf-8"?>
<formControlPr xmlns="http://schemas.microsoft.com/office/spreadsheetml/2009/9/main" objectType="CheckBox" fmlaLink="O9" lockText="1"/>
</file>

<file path=xl/ctrlProps/ctrlProp358.xml><?xml version="1.0" encoding="utf-8"?>
<formControlPr xmlns="http://schemas.microsoft.com/office/spreadsheetml/2009/9/main" objectType="CheckBox" fmlaLink="B15" lockText="1"/>
</file>

<file path=xl/ctrlProps/ctrlProp359.xml><?xml version="1.0" encoding="utf-8"?>
<formControlPr xmlns="http://schemas.microsoft.com/office/spreadsheetml/2009/9/main" objectType="CheckBox" fmlaLink="B13" lockText="1"/>
</file>

<file path=xl/ctrlProps/ctrlProp36.xml><?xml version="1.0" encoding="utf-8"?>
<formControlPr xmlns="http://schemas.microsoft.com/office/spreadsheetml/2009/9/main" objectType="CheckBox" fmlaLink="$B$17" lockText="1"/>
</file>

<file path=xl/ctrlProps/ctrlProp360.xml><?xml version="1.0" encoding="utf-8"?>
<formControlPr xmlns="http://schemas.microsoft.com/office/spreadsheetml/2009/9/main" objectType="CheckBox" fmlaLink="O13" lockText="1"/>
</file>

<file path=xl/ctrlProps/ctrlProp361.xml><?xml version="1.0" encoding="utf-8"?>
<formControlPr xmlns="http://schemas.microsoft.com/office/spreadsheetml/2009/9/main" objectType="CheckBox" fmlaLink="B19" lockText="1"/>
</file>

<file path=xl/ctrlProps/ctrlProp362.xml><?xml version="1.0" encoding="utf-8"?>
<formControlPr xmlns="http://schemas.microsoft.com/office/spreadsheetml/2009/9/main" objectType="CheckBox" fmlaLink="O19" lockText="1"/>
</file>

<file path=xl/ctrlProps/ctrlProp363.xml><?xml version="1.0" encoding="utf-8"?>
<formControlPr xmlns="http://schemas.microsoft.com/office/spreadsheetml/2009/9/main" objectType="CheckBox" fmlaLink="B17" lockText="1"/>
</file>

<file path=xl/ctrlProps/ctrlProp364.xml><?xml version="1.0" encoding="utf-8"?>
<formControlPr xmlns="http://schemas.microsoft.com/office/spreadsheetml/2009/9/main" objectType="CheckBox" fmlaLink="O17" lockText="1"/>
</file>

<file path=xl/ctrlProps/ctrlProp365.xml><?xml version="1.0" encoding="utf-8"?>
<formControlPr xmlns="http://schemas.microsoft.com/office/spreadsheetml/2009/9/main" objectType="CheckBox" fmlaLink="B23" lockText="1"/>
</file>

<file path=xl/ctrlProps/ctrlProp366.xml><?xml version="1.0" encoding="utf-8"?>
<formControlPr xmlns="http://schemas.microsoft.com/office/spreadsheetml/2009/9/main" objectType="CheckBox" fmlaLink="B21" lockText="1"/>
</file>

<file path=xl/ctrlProps/ctrlProp367.xml><?xml version="1.0" encoding="utf-8"?>
<formControlPr xmlns="http://schemas.microsoft.com/office/spreadsheetml/2009/9/main" objectType="CheckBox" fmlaLink="O21" lockText="1"/>
</file>

<file path=xl/ctrlProps/ctrlProp368.xml><?xml version="1.0" encoding="utf-8"?>
<formControlPr xmlns="http://schemas.microsoft.com/office/spreadsheetml/2009/9/main" objectType="CheckBox" fmlaLink="B27" lockText="1"/>
</file>

<file path=xl/ctrlProps/ctrlProp369.xml><?xml version="1.0" encoding="utf-8"?>
<formControlPr xmlns="http://schemas.microsoft.com/office/spreadsheetml/2009/9/main" objectType="CheckBox" fmlaLink="O27" lockText="1"/>
</file>

<file path=xl/ctrlProps/ctrlProp37.xml><?xml version="1.0" encoding="utf-8"?>
<formControlPr xmlns="http://schemas.microsoft.com/office/spreadsheetml/2009/9/main" objectType="CheckBox" fmlaLink="$O$17" lockText="1"/>
</file>

<file path=xl/ctrlProps/ctrlProp370.xml><?xml version="1.0" encoding="utf-8"?>
<formControlPr xmlns="http://schemas.microsoft.com/office/spreadsheetml/2009/9/main" objectType="CheckBox" fmlaLink="B25" lockText="1"/>
</file>

<file path=xl/ctrlProps/ctrlProp371.xml><?xml version="1.0" encoding="utf-8"?>
<formControlPr xmlns="http://schemas.microsoft.com/office/spreadsheetml/2009/9/main" objectType="CheckBox" fmlaLink="O25" lockText="1"/>
</file>

<file path=xl/ctrlProps/ctrlProp372.xml><?xml version="1.0" encoding="utf-8"?>
<formControlPr xmlns="http://schemas.microsoft.com/office/spreadsheetml/2009/9/main" objectType="CheckBox" fmlaLink="B31" lockText="1"/>
</file>

<file path=xl/ctrlProps/ctrlProp373.xml><?xml version="1.0" encoding="utf-8"?>
<formControlPr xmlns="http://schemas.microsoft.com/office/spreadsheetml/2009/9/main" objectType="CheckBox" fmlaLink="B29" lockText="1"/>
</file>

<file path=xl/ctrlProps/ctrlProp374.xml><?xml version="1.0" encoding="utf-8"?>
<formControlPr xmlns="http://schemas.microsoft.com/office/spreadsheetml/2009/9/main" objectType="CheckBox" fmlaLink="O29" lockText="1"/>
</file>

<file path=xl/ctrlProps/ctrlProp375.xml><?xml version="1.0" encoding="utf-8"?>
<formControlPr xmlns="http://schemas.microsoft.com/office/spreadsheetml/2009/9/main" objectType="CheckBox" fmlaLink="B35" lockText="1"/>
</file>

<file path=xl/ctrlProps/ctrlProp376.xml><?xml version="1.0" encoding="utf-8"?>
<formControlPr xmlns="http://schemas.microsoft.com/office/spreadsheetml/2009/9/main" objectType="CheckBox" fmlaLink="O35" lockText="1"/>
</file>

<file path=xl/ctrlProps/ctrlProp377.xml><?xml version="1.0" encoding="utf-8"?>
<formControlPr xmlns="http://schemas.microsoft.com/office/spreadsheetml/2009/9/main" objectType="CheckBox" fmlaLink="B33" lockText="1"/>
</file>

<file path=xl/ctrlProps/ctrlProp378.xml><?xml version="1.0" encoding="utf-8"?>
<formControlPr xmlns="http://schemas.microsoft.com/office/spreadsheetml/2009/9/main" objectType="CheckBox" fmlaLink="O33" lockText="1"/>
</file>

<file path=xl/ctrlProps/ctrlProp379.xml><?xml version="1.0" encoding="utf-8"?>
<formControlPr xmlns="http://schemas.microsoft.com/office/spreadsheetml/2009/9/main" objectType="CheckBox" fmlaLink="B39" lockText="1"/>
</file>

<file path=xl/ctrlProps/ctrlProp38.xml><?xml version="1.0" encoding="utf-8"?>
<formControlPr xmlns="http://schemas.microsoft.com/office/spreadsheetml/2009/9/main" objectType="CheckBox" fmlaLink="$B$25" lockText="1"/>
</file>

<file path=xl/ctrlProps/ctrlProp380.xml><?xml version="1.0" encoding="utf-8"?>
<formControlPr xmlns="http://schemas.microsoft.com/office/spreadsheetml/2009/9/main" objectType="CheckBox" fmlaLink="B37" lockText="1"/>
</file>

<file path=xl/ctrlProps/ctrlProp381.xml><?xml version="1.0" encoding="utf-8"?>
<formControlPr xmlns="http://schemas.microsoft.com/office/spreadsheetml/2009/9/main" objectType="CheckBox" fmlaLink="O37" lockText="1"/>
</file>

<file path=xl/ctrlProps/ctrlProp382.xml><?xml version="1.0" encoding="utf-8"?>
<formControlPr xmlns="http://schemas.microsoft.com/office/spreadsheetml/2009/9/main" objectType="CheckBox" fmlaLink="B43" lockText="1"/>
</file>

<file path=xl/ctrlProps/ctrlProp383.xml><?xml version="1.0" encoding="utf-8"?>
<formControlPr xmlns="http://schemas.microsoft.com/office/spreadsheetml/2009/9/main" objectType="CheckBox" fmlaLink="O43" lockText="1"/>
</file>

<file path=xl/ctrlProps/ctrlProp384.xml><?xml version="1.0" encoding="utf-8"?>
<formControlPr xmlns="http://schemas.microsoft.com/office/spreadsheetml/2009/9/main" objectType="CheckBox" fmlaLink="B41" lockText="1"/>
</file>

<file path=xl/ctrlProps/ctrlProp385.xml><?xml version="1.0" encoding="utf-8"?>
<formControlPr xmlns="http://schemas.microsoft.com/office/spreadsheetml/2009/9/main" objectType="CheckBox" fmlaLink="O41" lockText="1"/>
</file>

<file path=xl/ctrlProps/ctrlProp386.xml><?xml version="1.0" encoding="utf-8"?>
<formControlPr xmlns="http://schemas.microsoft.com/office/spreadsheetml/2009/9/main" objectType="CheckBox" fmlaLink="B47" lockText="1"/>
</file>

<file path=xl/ctrlProps/ctrlProp387.xml><?xml version="1.0" encoding="utf-8"?>
<formControlPr xmlns="http://schemas.microsoft.com/office/spreadsheetml/2009/9/main" objectType="CheckBox" fmlaLink="B45" lockText="1"/>
</file>

<file path=xl/ctrlProps/ctrlProp388.xml><?xml version="1.0" encoding="utf-8"?>
<formControlPr xmlns="http://schemas.microsoft.com/office/spreadsheetml/2009/9/main" objectType="CheckBox" fmlaLink="O45" lockText="1"/>
</file>

<file path=xl/ctrlProps/ctrlProp389.xml><?xml version="1.0" encoding="utf-8"?>
<formControlPr xmlns="http://schemas.microsoft.com/office/spreadsheetml/2009/9/main" objectType="CheckBox" fmlaLink="O15" lockText="1"/>
</file>

<file path=xl/ctrlProps/ctrlProp39.xml><?xml version="1.0" encoding="utf-8"?>
<formControlPr xmlns="http://schemas.microsoft.com/office/spreadsheetml/2009/9/main" objectType="CheckBox" fmlaLink="$O$25" lockText="1"/>
</file>

<file path=xl/ctrlProps/ctrlProp390.xml><?xml version="1.0" encoding="utf-8"?>
<formControlPr xmlns="http://schemas.microsoft.com/office/spreadsheetml/2009/9/main" objectType="CheckBox" fmlaLink="O23" lockText="1"/>
</file>

<file path=xl/ctrlProps/ctrlProp391.xml><?xml version="1.0" encoding="utf-8"?>
<formControlPr xmlns="http://schemas.microsoft.com/office/spreadsheetml/2009/9/main" objectType="CheckBox" fmlaLink="O31" lockText="1"/>
</file>

<file path=xl/ctrlProps/ctrlProp392.xml><?xml version="1.0" encoding="utf-8"?>
<formControlPr xmlns="http://schemas.microsoft.com/office/spreadsheetml/2009/9/main" objectType="CheckBox" fmlaLink="O39" lockText="1"/>
</file>

<file path=xl/ctrlProps/ctrlProp393.xml><?xml version="1.0" encoding="utf-8"?>
<formControlPr xmlns="http://schemas.microsoft.com/office/spreadsheetml/2009/9/main" objectType="CheckBox" fmlaLink="O47" lockText="1"/>
</file>

<file path=xl/ctrlProps/ctrlProp394.xml><?xml version="1.0" encoding="utf-8"?>
<formControlPr xmlns="http://schemas.microsoft.com/office/spreadsheetml/2009/9/main" objectType="CheckBox" fmlaLink="B11" lockText="1"/>
</file>

<file path=xl/ctrlProps/ctrlProp395.xml><?xml version="1.0" encoding="utf-8"?>
<formControlPr xmlns="http://schemas.microsoft.com/office/spreadsheetml/2009/9/main" objectType="CheckBox" fmlaLink="O11" lockText="1"/>
</file>

<file path=xl/ctrlProps/ctrlProp396.xml><?xml version="1.0" encoding="utf-8"?>
<formControlPr xmlns="http://schemas.microsoft.com/office/spreadsheetml/2009/9/main" objectType="CheckBox" fmlaLink="B9" lockText="1"/>
</file>

<file path=xl/ctrlProps/ctrlProp397.xml><?xml version="1.0" encoding="utf-8"?>
<formControlPr xmlns="http://schemas.microsoft.com/office/spreadsheetml/2009/9/main" objectType="CheckBox" fmlaLink="O9" lockText="1"/>
</file>

<file path=xl/ctrlProps/ctrlProp398.xml><?xml version="1.0" encoding="utf-8"?>
<formControlPr xmlns="http://schemas.microsoft.com/office/spreadsheetml/2009/9/main" objectType="CheckBox" fmlaLink="B15" lockText="1"/>
</file>

<file path=xl/ctrlProps/ctrlProp399.xml><?xml version="1.0" encoding="utf-8"?>
<formControlPr xmlns="http://schemas.microsoft.com/office/spreadsheetml/2009/9/main" objectType="CheckBox" fmlaLink="B13" lockText="1"/>
</file>

<file path=xl/ctrlProps/ctrlProp4.xml><?xml version="1.0" encoding="utf-8"?>
<formControlPr xmlns="http://schemas.microsoft.com/office/spreadsheetml/2009/9/main" objectType="CheckBox" fmlaLink="$B$25" lockText="1"/>
</file>

<file path=xl/ctrlProps/ctrlProp40.xml><?xml version="1.0" encoding="utf-8"?>
<formControlPr xmlns="http://schemas.microsoft.com/office/spreadsheetml/2009/9/main" objectType="CheckBox" fmlaLink="$B$17" lockText="1"/>
</file>

<file path=xl/ctrlProps/ctrlProp400.xml><?xml version="1.0" encoding="utf-8"?>
<formControlPr xmlns="http://schemas.microsoft.com/office/spreadsheetml/2009/9/main" objectType="CheckBox" fmlaLink="O13" lockText="1"/>
</file>

<file path=xl/ctrlProps/ctrlProp401.xml><?xml version="1.0" encoding="utf-8"?>
<formControlPr xmlns="http://schemas.microsoft.com/office/spreadsheetml/2009/9/main" objectType="CheckBox" fmlaLink="B19" lockText="1"/>
</file>

<file path=xl/ctrlProps/ctrlProp402.xml><?xml version="1.0" encoding="utf-8"?>
<formControlPr xmlns="http://schemas.microsoft.com/office/spreadsheetml/2009/9/main" objectType="CheckBox" fmlaLink="O19" lockText="1"/>
</file>

<file path=xl/ctrlProps/ctrlProp403.xml><?xml version="1.0" encoding="utf-8"?>
<formControlPr xmlns="http://schemas.microsoft.com/office/spreadsheetml/2009/9/main" objectType="CheckBox" fmlaLink="B17" lockText="1"/>
</file>

<file path=xl/ctrlProps/ctrlProp404.xml><?xml version="1.0" encoding="utf-8"?>
<formControlPr xmlns="http://schemas.microsoft.com/office/spreadsheetml/2009/9/main" objectType="CheckBox" fmlaLink="O17" lockText="1"/>
</file>

<file path=xl/ctrlProps/ctrlProp405.xml><?xml version="1.0" encoding="utf-8"?>
<formControlPr xmlns="http://schemas.microsoft.com/office/spreadsheetml/2009/9/main" objectType="CheckBox" fmlaLink="B23" lockText="1"/>
</file>

<file path=xl/ctrlProps/ctrlProp406.xml><?xml version="1.0" encoding="utf-8"?>
<formControlPr xmlns="http://schemas.microsoft.com/office/spreadsheetml/2009/9/main" objectType="CheckBox" fmlaLink="B21" lockText="1"/>
</file>

<file path=xl/ctrlProps/ctrlProp407.xml><?xml version="1.0" encoding="utf-8"?>
<formControlPr xmlns="http://schemas.microsoft.com/office/spreadsheetml/2009/9/main" objectType="CheckBox" fmlaLink="O21" lockText="1"/>
</file>

<file path=xl/ctrlProps/ctrlProp408.xml><?xml version="1.0" encoding="utf-8"?>
<formControlPr xmlns="http://schemas.microsoft.com/office/spreadsheetml/2009/9/main" objectType="CheckBox" fmlaLink="B27" lockText="1"/>
</file>

<file path=xl/ctrlProps/ctrlProp409.xml><?xml version="1.0" encoding="utf-8"?>
<formControlPr xmlns="http://schemas.microsoft.com/office/spreadsheetml/2009/9/main" objectType="CheckBox" fmlaLink="O27" lockText="1"/>
</file>

<file path=xl/ctrlProps/ctrlProp41.xml><?xml version="1.0" encoding="utf-8"?>
<formControlPr xmlns="http://schemas.microsoft.com/office/spreadsheetml/2009/9/main" objectType="CheckBox" fmlaLink="$O$17" lockText="1"/>
</file>

<file path=xl/ctrlProps/ctrlProp410.xml><?xml version="1.0" encoding="utf-8"?>
<formControlPr xmlns="http://schemas.microsoft.com/office/spreadsheetml/2009/9/main" objectType="CheckBox" fmlaLink="B25" lockText="1"/>
</file>

<file path=xl/ctrlProps/ctrlProp411.xml><?xml version="1.0" encoding="utf-8"?>
<formControlPr xmlns="http://schemas.microsoft.com/office/spreadsheetml/2009/9/main" objectType="CheckBox" fmlaLink="O25" lockText="1"/>
</file>

<file path=xl/ctrlProps/ctrlProp412.xml><?xml version="1.0" encoding="utf-8"?>
<formControlPr xmlns="http://schemas.microsoft.com/office/spreadsheetml/2009/9/main" objectType="CheckBox" fmlaLink="B31" lockText="1"/>
</file>

<file path=xl/ctrlProps/ctrlProp413.xml><?xml version="1.0" encoding="utf-8"?>
<formControlPr xmlns="http://schemas.microsoft.com/office/spreadsheetml/2009/9/main" objectType="CheckBox" fmlaLink="B29" lockText="1"/>
</file>

<file path=xl/ctrlProps/ctrlProp414.xml><?xml version="1.0" encoding="utf-8"?>
<formControlPr xmlns="http://schemas.microsoft.com/office/spreadsheetml/2009/9/main" objectType="CheckBox" fmlaLink="O29" lockText="1"/>
</file>

<file path=xl/ctrlProps/ctrlProp415.xml><?xml version="1.0" encoding="utf-8"?>
<formControlPr xmlns="http://schemas.microsoft.com/office/spreadsheetml/2009/9/main" objectType="CheckBox" fmlaLink="B35" lockText="1"/>
</file>

<file path=xl/ctrlProps/ctrlProp416.xml><?xml version="1.0" encoding="utf-8"?>
<formControlPr xmlns="http://schemas.microsoft.com/office/spreadsheetml/2009/9/main" objectType="CheckBox" fmlaLink="O35" lockText="1"/>
</file>

<file path=xl/ctrlProps/ctrlProp417.xml><?xml version="1.0" encoding="utf-8"?>
<formControlPr xmlns="http://schemas.microsoft.com/office/spreadsheetml/2009/9/main" objectType="CheckBox" fmlaLink="B33" lockText="1"/>
</file>

<file path=xl/ctrlProps/ctrlProp418.xml><?xml version="1.0" encoding="utf-8"?>
<formControlPr xmlns="http://schemas.microsoft.com/office/spreadsheetml/2009/9/main" objectType="CheckBox" fmlaLink="O33" lockText="1"/>
</file>

<file path=xl/ctrlProps/ctrlProp419.xml><?xml version="1.0" encoding="utf-8"?>
<formControlPr xmlns="http://schemas.microsoft.com/office/spreadsheetml/2009/9/main" objectType="CheckBox" fmlaLink="B39" lockText="1"/>
</file>

<file path=xl/ctrlProps/ctrlProp42.xml><?xml version="1.0" encoding="utf-8"?>
<formControlPr xmlns="http://schemas.microsoft.com/office/spreadsheetml/2009/9/main" objectType="CheckBox" fmlaLink="$B$27" lockText="1"/>
</file>

<file path=xl/ctrlProps/ctrlProp420.xml><?xml version="1.0" encoding="utf-8"?>
<formControlPr xmlns="http://schemas.microsoft.com/office/spreadsheetml/2009/9/main" objectType="CheckBox" fmlaLink="B37" lockText="1"/>
</file>

<file path=xl/ctrlProps/ctrlProp421.xml><?xml version="1.0" encoding="utf-8"?>
<formControlPr xmlns="http://schemas.microsoft.com/office/spreadsheetml/2009/9/main" objectType="CheckBox" fmlaLink="O37" lockText="1"/>
</file>

<file path=xl/ctrlProps/ctrlProp422.xml><?xml version="1.0" encoding="utf-8"?>
<formControlPr xmlns="http://schemas.microsoft.com/office/spreadsheetml/2009/9/main" objectType="CheckBox" fmlaLink="B43" lockText="1"/>
</file>

<file path=xl/ctrlProps/ctrlProp423.xml><?xml version="1.0" encoding="utf-8"?>
<formControlPr xmlns="http://schemas.microsoft.com/office/spreadsheetml/2009/9/main" objectType="CheckBox" fmlaLink="O43" lockText="1"/>
</file>

<file path=xl/ctrlProps/ctrlProp424.xml><?xml version="1.0" encoding="utf-8"?>
<formControlPr xmlns="http://schemas.microsoft.com/office/spreadsheetml/2009/9/main" objectType="CheckBox" fmlaLink="B41" lockText="1"/>
</file>

<file path=xl/ctrlProps/ctrlProp425.xml><?xml version="1.0" encoding="utf-8"?>
<formControlPr xmlns="http://schemas.microsoft.com/office/spreadsheetml/2009/9/main" objectType="CheckBox" fmlaLink="O41" lockText="1"/>
</file>

<file path=xl/ctrlProps/ctrlProp426.xml><?xml version="1.0" encoding="utf-8"?>
<formControlPr xmlns="http://schemas.microsoft.com/office/spreadsheetml/2009/9/main" objectType="CheckBox" fmlaLink="B47" lockText="1"/>
</file>

<file path=xl/ctrlProps/ctrlProp427.xml><?xml version="1.0" encoding="utf-8"?>
<formControlPr xmlns="http://schemas.microsoft.com/office/spreadsheetml/2009/9/main" objectType="CheckBox" fmlaLink="B45" lockText="1"/>
</file>

<file path=xl/ctrlProps/ctrlProp428.xml><?xml version="1.0" encoding="utf-8"?>
<formControlPr xmlns="http://schemas.microsoft.com/office/spreadsheetml/2009/9/main" objectType="CheckBox" fmlaLink="O45" lockText="1"/>
</file>

<file path=xl/ctrlProps/ctrlProp429.xml><?xml version="1.0" encoding="utf-8"?>
<formControlPr xmlns="http://schemas.microsoft.com/office/spreadsheetml/2009/9/main" objectType="CheckBox" fmlaLink="O15" lockText="1"/>
</file>

<file path=xl/ctrlProps/ctrlProp43.xml><?xml version="1.0" encoding="utf-8"?>
<formControlPr xmlns="http://schemas.microsoft.com/office/spreadsheetml/2009/9/main" objectType="CheckBox" fmlaLink="$O$27" lockText="1"/>
</file>

<file path=xl/ctrlProps/ctrlProp430.xml><?xml version="1.0" encoding="utf-8"?>
<formControlPr xmlns="http://schemas.microsoft.com/office/spreadsheetml/2009/9/main" objectType="CheckBox" fmlaLink="O23" lockText="1"/>
</file>

<file path=xl/ctrlProps/ctrlProp431.xml><?xml version="1.0" encoding="utf-8"?>
<formControlPr xmlns="http://schemas.microsoft.com/office/spreadsheetml/2009/9/main" objectType="CheckBox" fmlaLink="O31" lockText="1"/>
</file>

<file path=xl/ctrlProps/ctrlProp432.xml><?xml version="1.0" encoding="utf-8"?>
<formControlPr xmlns="http://schemas.microsoft.com/office/spreadsheetml/2009/9/main" objectType="CheckBox" fmlaLink="O39" lockText="1"/>
</file>

<file path=xl/ctrlProps/ctrlProp433.xml><?xml version="1.0" encoding="utf-8"?>
<formControlPr xmlns="http://schemas.microsoft.com/office/spreadsheetml/2009/9/main" objectType="CheckBox" fmlaLink="O47" lockText="1"/>
</file>

<file path=xl/ctrlProps/ctrlProp434.xml><?xml version="1.0" encoding="utf-8"?>
<formControlPr xmlns="http://schemas.microsoft.com/office/spreadsheetml/2009/9/main" objectType="CheckBox" fmlaLink="B11" lockText="1"/>
</file>

<file path=xl/ctrlProps/ctrlProp435.xml><?xml version="1.0" encoding="utf-8"?>
<formControlPr xmlns="http://schemas.microsoft.com/office/spreadsheetml/2009/9/main" objectType="CheckBox" fmlaLink="O11" lockText="1"/>
</file>

<file path=xl/ctrlProps/ctrlProp436.xml><?xml version="1.0" encoding="utf-8"?>
<formControlPr xmlns="http://schemas.microsoft.com/office/spreadsheetml/2009/9/main" objectType="CheckBox" fmlaLink="B9" lockText="1"/>
</file>

<file path=xl/ctrlProps/ctrlProp437.xml><?xml version="1.0" encoding="utf-8"?>
<formControlPr xmlns="http://schemas.microsoft.com/office/spreadsheetml/2009/9/main" objectType="CheckBox" fmlaLink="O9" lockText="1"/>
</file>

<file path=xl/ctrlProps/ctrlProp438.xml><?xml version="1.0" encoding="utf-8"?>
<formControlPr xmlns="http://schemas.microsoft.com/office/spreadsheetml/2009/9/main" objectType="CheckBox" fmlaLink="B15" lockText="1"/>
</file>

<file path=xl/ctrlProps/ctrlProp439.xml><?xml version="1.0" encoding="utf-8"?>
<formControlPr xmlns="http://schemas.microsoft.com/office/spreadsheetml/2009/9/main" objectType="CheckBox" fmlaLink="B13" lockText="1"/>
</file>

<file path=xl/ctrlProps/ctrlProp44.xml><?xml version="1.0" encoding="utf-8"?>
<formControlPr xmlns="http://schemas.microsoft.com/office/spreadsheetml/2009/9/main" objectType="CheckBox" fmlaLink="$B$17" lockText="1"/>
</file>

<file path=xl/ctrlProps/ctrlProp440.xml><?xml version="1.0" encoding="utf-8"?>
<formControlPr xmlns="http://schemas.microsoft.com/office/spreadsheetml/2009/9/main" objectType="CheckBox" fmlaLink="O13" lockText="1"/>
</file>

<file path=xl/ctrlProps/ctrlProp441.xml><?xml version="1.0" encoding="utf-8"?>
<formControlPr xmlns="http://schemas.microsoft.com/office/spreadsheetml/2009/9/main" objectType="CheckBox" fmlaLink="B19" lockText="1"/>
</file>

<file path=xl/ctrlProps/ctrlProp442.xml><?xml version="1.0" encoding="utf-8"?>
<formControlPr xmlns="http://schemas.microsoft.com/office/spreadsheetml/2009/9/main" objectType="CheckBox" fmlaLink="O19" lockText="1"/>
</file>

<file path=xl/ctrlProps/ctrlProp443.xml><?xml version="1.0" encoding="utf-8"?>
<formControlPr xmlns="http://schemas.microsoft.com/office/spreadsheetml/2009/9/main" objectType="CheckBox" fmlaLink="B17" lockText="1"/>
</file>

<file path=xl/ctrlProps/ctrlProp444.xml><?xml version="1.0" encoding="utf-8"?>
<formControlPr xmlns="http://schemas.microsoft.com/office/spreadsheetml/2009/9/main" objectType="CheckBox" fmlaLink="O17" lockText="1"/>
</file>

<file path=xl/ctrlProps/ctrlProp445.xml><?xml version="1.0" encoding="utf-8"?>
<formControlPr xmlns="http://schemas.microsoft.com/office/spreadsheetml/2009/9/main" objectType="CheckBox" fmlaLink="B23" lockText="1"/>
</file>

<file path=xl/ctrlProps/ctrlProp446.xml><?xml version="1.0" encoding="utf-8"?>
<formControlPr xmlns="http://schemas.microsoft.com/office/spreadsheetml/2009/9/main" objectType="CheckBox" fmlaLink="B21" lockText="1"/>
</file>

<file path=xl/ctrlProps/ctrlProp447.xml><?xml version="1.0" encoding="utf-8"?>
<formControlPr xmlns="http://schemas.microsoft.com/office/spreadsheetml/2009/9/main" objectType="CheckBox" fmlaLink="O21" lockText="1"/>
</file>

<file path=xl/ctrlProps/ctrlProp448.xml><?xml version="1.0" encoding="utf-8"?>
<formControlPr xmlns="http://schemas.microsoft.com/office/spreadsheetml/2009/9/main" objectType="CheckBox" fmlaLink="B27" lockText="1"/>
</file>

<file path=xl/ctrlProps/ctrlProp449.xml><?xml version="1.0" encoding="utf-8"?>
<formControlPr xmlns="http://schemas.microsoft.com/office/spreadsheetml/2009/9/main" objectType="CheckBox" fmlaLink="O27" lockText="1"/>
</file>

<file path=xl/ctrlProps/ctrlProp45.xml><?xml version="1.0" encoding="utf-8"?>
<formControlPr xmlns="http://schemas.microsoft.com/office/spreadsheetml/2009/9/main" objectType="CheckBox" fmlaLink="$O$17" lockText="1"/>
</file>

<file path=xl/ctrlProps/ctrlProp450.xml><?xml version="1.0" encoding="utf-8"?>
<formControlPr xmlns="http://schemas.microsoft.com/office/spreadsheetml/2009/9/main" objectType="CheckBox" fmlaLink="B25" lockText="1"/>
</file>

<file path=xl/ctrlProps/ctrlProp451.xml><?xml version="1.0" encoding="utf-8"?>
<formControlPr xmlns="http://schemas.microsoft.com/office/spreadsheetml/2009/9/main" objectType="CheckBox" fmlaLink="O25" lockText="1"/>
</file>

<file path=xl/ctrlProps/ctrlProp452.xml><?xml version="1.0" encoding="utf-8"?>
<formControlPr xmlns="http://schemas.microsoft.com/office/spreadsheetml/2009/9/main" objectType="CheckBox" fmlaLink="B31" lockText="1"/>
</file>

<file path=xl/ctrlProps/ctrlProp453.xml><?xml version="1.0" encoding="utf-8"?>
<formControlPr xmlns="http://schemas.microsoft.com/office/spreadsheetml/2009/9/main" objectType="CheckBox" fmlaLink="B29" lockText="1"/>
</file>

<file path=xl/ctrlProps/ctrlProp454.xml><?xml version="1.0" encoding="utf-8"?>
<formControlPr xmlns="http://schemas.microsoft.com/office/spreadsheetml/2009/9/main" objectType="CheckBox" fmlaLink="O29" lockText="1"/>
</file>

<file path=xl/ctrlProps/ctrlProp455.xml><?xml version="1.0" encoding="utf-8"?>
<formControlPr xmlns="http://schemas.microsoft.com/office/spreadsheetml/2009/9/main" objectType="CheckBox" fmlaLink="B35" lockText="1"/>
</file>

<file path=xl/ctrlProps/ctrlProp456.xml><?xml version="1.0" encoding="utf-8"?>
<formControlPr xmlns="http://schemas.microsoft.com/office/spreadsheetml/2009/9/main" objectType="CheckBox" fmlaLink="O35" lockText="1"/>
</file>

<file path=xl/ctrlProps/ctrlProp457.xml><?xml version="1.0" encoding="utf-8"?>
<formControlPr xmlns="http://schemas.microsoft.com/office/spreadsheetml/2009/9/main" objectType="CheckBox" fmlaLink="B33" lockText="1"/>
</file>

<file path=xl/ctrlProps/ctrlProp458.xml><?xml version="1.0" encoding="utf-8"?>
<formControlPr xmlns="http://schemas.microsoft.com/office/spreadsheetml/2009/9/main" objectType="CheckBox" fmlaLink="O33" lockText="1"/>
</file>

<file path=xl/ctrlProps/ctrlProp459.xml><?xml version="1.0" encoding="utf-8"?>
<formControlPr xmlns="http://schemas.microsoft.com/office/spreadsheetml/2009/9/main" objectType="CheckBox" fmlaLink="B39" lockText="1"/>
</file>

<file path=xl/ctrlProps/ctrlProp46.xml><?xml version="1.0" encoding="utf-8"?>
<formControlPr xmlns="http://schemas.microsoft.com/office/spreadsheetml/2009/9/main" objectType="CheckBox" fmlaLink="$B$29" lockText="1"/>
</file>

<file path=xl/ctrlProps/ctrlProp460.xml><?xml version="1.0" encoding="utf-8"?>
<formControlPr xmlns="http://schemas.microsoft.com/office/spreadsheetml/2009/9/main" objectType="CheckBox" fmlaLink="B37" lockText="1"/>
</file>

<file path=xl/ctrlProps/ctrlProp461.xml><?xml version="1.0" encoding="utf-8"?>
<formControlPr xmlns="http://schemas.microsoft.com/office/spreadsheetml/2009/9/main" objectType="CheckBox" fmlaLink="O37" lockText="1"/>
</file>

<file path=xl/ctrlProps/ctrlProp462.xml><?xml version="1.0" encoding="utf-8"?>
<formControlPr xmlns="http://schemas.microsoft.com/office/spreadsheetml/2009/9/main" objectType="CheckBox" fmlaLink="B43" lockText="1"/>
</file>

<file path=xl/ctrlProps/ctrlProp463.xml><?xml version="1.0" encoding="utf-8"?>
<formControlPr xmlns="http://schemas.microsoft.com/office/spreadsheetml/2009/9/main" objectType="CheckBox" fmlaLink="O43" lockText="1"/>
</file>

<file path=xl/ctrlProps/ctrlProp464.xml><?xml version="1.0" encoding="utf-8"?>
<formControlPr xmlns="http://schemas.microsoft.com/office/spreadsheetml/2009/9/main" objectType="CheckBox" fmlaLink="B41" lockText="1"/>
</file>

<file path=xl/ctrlProps/ctrlProp465.xml><?xml version="1.0" encoding="utf-8"?>
<formControlPr xmlns="http://schemas.microsoft.com/office/spreadsheetml/2009/9/main" objectType="CheckBox" fmlaLink="O41" lockText="1"/>
</file>

<file path=xl/ctrlProps/ctrlProp466.xml><?xml version="1.0" encoding="utf-8"?>
<formControlPr xmlns="http://schemas.microsoft.com/office/spreadsheetml/2009/9/main" objectType="CheckBox" fmlaLink="B47" lockText="1"/>
</file>

<file path=xl/ctrlProps/ctrlProp467.xml><?xml version="1.0" encoding="utf-8"?>
<formControlPr xmlns="http://schemas.microsoft.com/office/spreadsheetml/2009/9/main" objectType="CheckBox" fmlaLink="B45" lockText="1"/>
</file>

<file path=xl/ctrlProps/ctrlProp468.xml><?xml version="1.0" encoding="utf-8"?>
<formControlPr xmlns="http://schemas.microsoft.com/office/spreadsheetml/2009/9/main" objectType="CheckBox" fmlaLink="O45" lockText="1"/>
</file>

<file path=xl/ctrlProps/ctrlProp469.xml><?xml version="1.0" encoding="utf-8"?>
<formControlPr xmlns="http://schemas.microsoft.com/office/spreadsheetml/2009/9/main" objectType="CheckBox" fmlaLink="O15" lockText="1"/>
</file>

<file path=xl/ctrlProps/ctrlProp47.xml><?xml version="1.0" encoding="utf-8"?>
<formControlPr xmlns="http://schemas.microsoft.com/office/spreadsheetml/2009/9/main" objectType="CheckBox" fmlaLink="$O$29" lockText="1"/>
</file>

<file path=xl/ctrlProps/ctrlProp470.xml><?xml version="1.0" encoding="utf-8"?>
<formControlPr xmlns="http://schemas.microsoft.com/office/spreadsheetml/2009/9/main" objectType="CheckBox" fmlaLink="O23" lockText="1"/>
</file>

<file path=xl/ctrlProps/ctrlProp471.xml><?xml version="1.0" encoding="utf-8"?>
<formControlPr xmlns="http://schemas.microsoft.com/office/spreadsheetml/2009/9/main" objectType="CheckBox" fmlaLink="O31" lockText="1"/>
</file>

<file path=xl/ctrlProps/ctrlProp472.xml><?xml version="1.0" encoding="utf-8"?>
<formControlPr xmlns="http://schemas.microsoft.com/office/spreadsheetml/2009/9/main" objectType="CheckBox" fmlaLink="O39" lockText="1"/>
</file>

<file path=xl/ctrlProps/ctrlProp473.xml><?xml version="1.0" encoding="utf-8"?>
<formControlPr xmlns="http://schemas.microsoft.com/office/spreadsheetml/2009/9/main" objectType="CheckBox" fmlaLink="O47" lockText="1"/>
</file>

<file path=xl/ctrlProps/ctrlProp48.xml><?xml version="1.0" encoding="utf-8"?>
<formControlPr xmlns="http://schemas.microsoft.com/office/spreadsheetml/2009/9/main" objectType="CheckBox" fmlaLink="$B$17" lockText="1"/>
</file>

<file path=xl/ctrlProps/ctrlProp49.xml><?xml version="1.0" encoding="utf-8"?>
<formControlPr xmlns="http://schemas.microsoft.com/office/spreadsheetml/2009/9/main" objectType="CheckBox" fmlaLink="$O$17" lockText="1"/>
</file>

<file path=xl/ctrlProps/ctrlProp5.xml><?xml version="1.0" encoding="utf-8"?>
<formControlPr xmlns="http://schemas.microsoft.com/office/spreadsheetml/2009/9/main" objectType="CheckBox" fmlaLink="$B$27" lockText="1"/>
</file>

<file path=xl/ctrlProps/ctrlProp50.xml><?xml version="1.0" encoding="utf-8"?>
<formControlPr xmlns="http://schemas.microsoft.com/office/spreadsheetml/2009/9/main" objectType="CheckBox" fmlaLink="$B$31" lockText="1"/>
</file>

<file path=xl/ctrlProps/ctrlProp51.xml><?xml version="1.0" encoding="utf-8"?>
<formControlPr xmlns="http://schemas.microsoft.com/office/spreadsheetml/2009/9/main" objectType="CheckBox" fmlaLink="$O$31" lockText="1"/>
</file>

<file path=xl/ctrlProps/ctrlProp52.xml><?xml version="1.0" encoding="utf-8"?>
<formControlPr xmlns="http://schemas.microsoft.com/office/spreadsheetml/2009/9/main" objectType="CheckBox" fmlaLink="$B$17" lockText="1"/>
</file>

<file path=xl/ctrlProps/ctrlProp53.xml><?xml version="1.0" encoding="utf-8"?>
<formControlPr xmlns="http://schemas.microsoft.com/office/spreadsheetml/2009/9/main" objectType="CheckBox" fmlaLink="$O$17" lockText="1"/>
</file>

<file path=xl/ctrlProps/ctrlProp54.xml><?xml version="1.0" encoding="utf-8"?>
<formControlPr xmlns="http://schemas.microsoft.com/office/spreadsheetml/2009/9/main" objectType="CheckBox" fmlaLink="$B$33" lockText="1"/>
</file>

<file path=xl/ctrlProps/ctrlProp55.xml><?xml version="1.0" encoding="utf-8"?>
<formControlPr xmlns="http://schemas.microsoft.com/office/spreadsheetml/2009/9/main" objectType="CheckBox" fmlaLink="$O$33" lockText="1"/>
</file>

<file path=xl/ctrlProps/ctrlProp56.xml><?xml version="1.0" encoding="utf-8"?>
<formControlPr xmlns="http://schemas.microsoft.com/office/spreadsheetml/2009/9/main" objectType="CheckBox" fmlaLink="$B$17" lockText="1"/>
</file>

<file path=xl/ctrlProps/ctrlProp57.xml><?xml version="1.0" encoding="utf-8"?>
<formControlPr xmlns="http://schemas.microsoft.com/office/spreadsheetml/2009/9/main" objectType="CheckBox" fmlaLink="$O$17" lockText="1"/>
</file>

<file path=xl/ctrlProps/ctrlProp58.xml><?xml version="1.0" encoding="utf-8"?>
<formControlPr xmlns="http://schemas.microsoft.com/office/spreadsheetml/2009/9/main" objectType="CheckBox" fmlaLink="$B$35" lockText="1"/>
</file>

<file path=xl/ctrlProps/ctrlProp59.xml><?xml version="1.0" encoding="utf-8"?>
<formControlPr xmlns="http://schemas.microsoft.com/office/spreadsheetml/2009/9/main" objectType="CheckBox" fmlaLink="$O$35" lockText="1"/>
</file>

<file path=xl/ctrlProps/ctrlProp6.xml><?xml version="1.0" encoding="utf-8"?>
<formControlPr xmlns="http://schemas.microsoft.com/office/spreadsheetml/2009/9/main" objectType="CheckBox" fmlaLink="$B$29" lockText="1"/>
</file>

<file path=xl/ctrlProps/ctrlProp60.xml><?xml version="1.0" encoding="utf-8"?>
<formControlPr xmlns="http://schemas.microsoft.com/office/spreadsheetml/2009/9/main" objectType="CheckBox" fmlaLink="$B$17" lockText="1"/>
</file>

<file path=xl/ctrlProps/ctrlProp61.xml><?xml version="1.0" encoding="utf-8"?>
<formControlPr xmlns="http://schemas.microsoft.com/office/spreadsheetml/2009/9/main" objectType="CheckBox" fmlaLink="$O$17" lockText="1"/>
</file>

<file path=xl/ctrlProps/ctrlProp62.xml><?xml version="1.0" encoding="utf-8"?>
<formControlPr xmlns="http://schemas.microsoft.com/office/spreadsheetml/2009/9/main" objectType="CheckBox" fmlaLink="$B$37" lockText="1"/>
</file>

<file path=xl/ctrlProps/ctrlProp63.xml><?xml version="1.0" encoding="utf-8"?>
<formControlPr xmlns="http://schemas.microsoft.com/office/spreadsheetml/2009/9/main" objectType="CheckBox" fmlaLink="$O$37" lockText="1"/>
</file>

<file path=xl/ctrlProps/ctrlProp64.xml><?xml version="1.0" encoding="utf-8"?>
<formControlPr xmlns="http://schemas.microsoft.com/office/spreadsheetml/2009/9/main" objectType="CheckBox" fmlaLink="$B$17" lockText="1"/>
</file>

<file path=xl/ctrlProps/ctrlProp65.xml><?xml version="1.0" encoding="utf-8"?>
<formControlPr xmlns="http://schemas.microsoft.com/office/spreadsheetml/2009/9/main" objectType="CheckBox" fmlaLink="$O$17" lockText="1"/>
</file>

<file path=xl/ctrlProps/ctrlProp66.xml><?xml version="1.0" encoding="utf-8"?>
<formControlPr xmlns="http://schemas.microsoft.com/office/spreadsheetml/2009/9/main" objectType="CheckBox" fmlaLink="$B$39" lockText="1"/>
</file>

<file path=xl/ctrlProps/ctrlProp67.xml><?xml version="1.0" encoding="utf-8"?>
<formControlPr xmlns="http://schemas.microsoft.com/office/spreadsheetml/2009/9/main" objectType="CheckBox" fmlaLink="$O$39" lockText="1"/>
</file>

<file path=xl/ctrlProps/ctrlProp68.xml><?xml version="1.0" encoding="utf-8"?>
<formControlPr xmlns="http://schemas.microsoft.com/office/spreadsheetml/2009/9/main" objectType="CheckBox" fmlaLink="$B$15" lockText="1"/>
</file>

<file path=xl/ctrlProps/ctrlProp69.xml><?xml version="1.0" encoding="utf-8"?>
<formControlPr xmlns="http://schemas.microsoft.com/office/spreadsheetml/2009/9/main" objectType="CheckBox" fmlaLink="$B$17" lockText="1"/>
</file>

<file path=xl/ctrlProps/ctrlProp7.xml><?xml version="1.0" encoding="utf-8"?>
<formControlPr xmlns="http://schemas.microsoft.com/office/spreadsheetml/2009/9/main" objectType="CheckBox" fmlaLink="$B$31" lockText="1"/>
</file>

<file path=xl/ctrlProps/ctrlProp70.xml><?xml version="1.0" encoding="utf-8"?>
<formControlPr xmlns="http://schemas.microsoft.com/office/spreadsheetml/2009/9/main" objectType="CheckBox" fmlaLink="$O$15" lockText="1"/>
</file>

<file path=xl/ctrlProps/ctrlProp71.xml><?xml version="1.0" encoding="utf-8"?>
<formControlPr xmlns="http://schemas.microsoft.com/office/spreadsheetml/2009/9/main" objectType="CheckBox" fmlaLink="$O$17" lockText="1"/>
</file>

<file path=xl/ctrlProps/ctrlProp72.xml><?xml version="1.0" encoding="utf-8"?>
<formControlPr xmlns="http://schemas.microsoft.com/office/spreadsheetml/2009/9/main" objectType="CheckBox" fmlaLink="$B$17" lockText="1"/>
</file>

<file path=xl/ctrlProps/ctrlProp73.xml><?xml version="1.0" encoding="utf-8"?>
<formControlPr xmlns="http://schemas.microsoft.com/office/spreadsheetml/2009/9/main" objectType="CheckBox" fmlaLink="$O$17" lockText="1"/>
</file>

<file path=xl/ctrlProps/ctrlProp74.xml><?xml version="1.0" encoding="utf-8"?>
<formControlPr xmlns="http://schemas.microsoft.com/office/spreadsheetml/2009/9/main" objectType="CheckBox" fmlaLink="B11" lockText="1"/>
</file>

<file path=xl/ctrlProps/ctrlProp75.xml><?xml version="1.0" encoding="utf-8"?>
<formControlPr xmlns="http://schemas.microsoft.com/office/spreadsheetml/2009/9/main" objectType="CheckBox" fmlaLink="O11" lockText="1"/>
</file>

<file path=xl/ctrlProps/ctrlProp76.xml><?xml version="1.0" encoding="utf-8"?>
<formControlPr xmlns="http://schemas.microsoft.com/office/spreadsheetml/2009/9/main" objectType="CheckBox" fmlaLink="B9" lockText="1"/>
</file>

<file path=xl/ctrlProps/ctrlProp77.xml><?xml version="1.0" encoding="utf-8"?>
<formControlPr xmlns="http://schemas.microsoft.com/office/spreadsheetml/2009/9/main" objectType="CheckBox" fmlaLink="O9" lockText="1"/>
</file>

<file path=xl/ctrlProps/ctrlProp78.xml><?xml version="1.0" encoding="utf-8"?>
<formControlPr xmlns="http://schemas.microsoft.com/office/spreadsheetml/2009/9/main" objectType="CheckBox" fmlaLink="B15" lockText="1"/>
</file>

<file path=xl/ctrlProps/ctrlProp79.xml><?xml version="1.0" encoding="utf-8"?>
<formControlPr xmlns="http://schemas.microsoft.com/office/spreadsheetml/2009/9/main" objectType="CheckBox" fmlaLink="B13" lockText="1"/>
</file>

<file path=xl/ctrlProps/ctrlProp8.xml><?xml version="1.0" encoding="utf-8"?>
<formControlPr xmlns="http://schemas.microsoft.com/office/spreadsheetml/2009/9/main" objectType="CheckBox" fmlaLink="$B$33" lockText="1"/>
</file>

<file path=xl/ctrlProps/ctrlProp80.xml><?xml version="1.0" encoding="utf-8"?>
<formControlPr xmlns="http://schemas.microsoft.com/office/spreadsheetml/2009/9/main" objectType="CheckBox" fmlaLink="O13" lockText="1"/>
</file>

<file path=xl/ctrlProps/ctrlProp81.xml><?xml version="1.0" encoding="utf-8"?>
<formControlPr xmlns="http://schemas.microsoft.com/office/spreadsheetml/2009/9/main" objectType="CheckBox" fmlaLink="B19" lockText="1"/>
</file>

<file path=xl/ctrlProps/ctrlProp82.xml><?xml version="1.0" encoding="utf-8"?>
<formControlPr xmlns="http://schemas.microsoft.com/office/spreadsheetml/2009/9/main" objectType="CheckBox" fmlaLink="O19" lockText="1"/>
</file>

<file path=xl/ctrlProps/ctrlProp83.xml><?xml version="1.0" encoding="utf-8"?>
<formControlPr xmlns="http://schemas.microsoft.com/office/spreadsheetml/2009/9/main" objectType="CheckBox" fmlaLink="B17" lockText="1"/>
</file>

<file path=xl/ctrlProps/ctrlProp84.xml><?xml version="1.0" encoding="utf-8"?>
<formControlPr xmlns="http://schemas.microsoft.com/office/spreadsheetml/2009/9/main" objectType="CheckBox" fmlaLink="O17" lockText="1"/>
</file>

<file path=xl/ctrlProps/ctrlProp85.xml><?xml version="1.0" encoding="utf-8"?>
<formControlPr xmlns="http://schemas.microsoft.com/office/spreadsheetml/2009/9/main" objectType="CheckBox" fmlaLink="B23" lockText="1"/>
</file>

<file path=xl/ctrlProps/ctrlProp86.xml><?xml version="1.0" encoding="utf-8"?>
<formControlPr xmlns="http://schemas.microsoft.com/office/spreadsheetml/2009/9/main" objectType="CheckBox" fmlaLink="B21" lockText="1"/>
</file>

<file path=xl/ctrlProps/ctrlProp87.xml><?xml version="1.0" encoding="utf-8"?>
<formControlPr xmlns="http://schemas.microsoft.com/office/spreadsheetml/2009/9/main" objectType="CheckBox" fmlaLink="O21" lockText="1"/>
</file>

<file path=xl/ctrlProps/ctrlProp88.xml><?xml version="1.0" encoding="utf-8"?>
<formControlPr xmlns="http://schemas.microsoft.com/office/spreadsheetml/2009/9/main" objectType="CheckBox" fmlaLink="B27" lockText="1"/>
</file>

<file path=xl/ctrlProps/ctrlProp89.xml><?xml version="1.0" encoding="utf-8"?>
<formControlPr xmlns="http://schemas.microsoft.com/office/spreadsheetml/2009/9/main" objectType="CheckBox" fmlaLink="O27" lockText="1"/>
</file>

<file path=xl/ctrlProps/ctrlProp9.xml><?xml version="1.0" encoding="utf-8"?>
<formControlPr xmlns="http://schemas.microsoft.com/office/spreadsheetml/2009/9/main" objectType="CheckBox" fmlaLink="$B$35" lockText="1"/>
</file>

<file path=xl/ctrlProps/ctrlProp90.xml><?xml version="1.0" encoding="utf-8"?>
<formControlPr xmlns="http://schemas.microsoft.com/office/spreadsheetml/2009/9/main" objectType="CheckBox" fmlaLink="B25" lockText="1"/>
</file>

<file path=xl/ctrlProps/ctrlProp91.xml><?xml version="1.0" encoding="utf-8"?>
<formControlPr xmlns="http://schemas.microsoft.com/office/spreadsheetml/2009/9/main" objectType="CheckBox" fmlaLink="O25" lockText="1"/>
</file>

<file path=xl/ctrlProps/ctrlProp92.xml><?xml version="1.0" encoding="utf-8"?>
<formControlPr xmlns="http://schemas.microsoft.com/office/spreadsheetml/2009/9/main" objectType="CheckBox" fmlaLink="B31" lockText="1"/>
</file>

<file path=xl/ctrlProps/ctrlProp93.xml><?xml version="1.0" encoding="utf-8"?>
<formControlPr xmlns="http://schemas.microsoft.com/office/spreadsheetml/2009/9/main" objectType="CheckBox" fmlaLink="B29" lockText="1"/>
</file>

<file path=xl/ctrlProps/ctrlProp94.xml><?xml version="1.0" encoding="utf-8"?>
<formControlPr xmlns="http://schemas.microsoft.com/office/spreadsheetml/2009/9/main" objectType="CheckBox" fmlaLink="O29" lockText="1"/>
</file>

<file path=xl/ctrlProps/ctrlProp95.xml><?xml version="1.0" encoding="utf-8"?>
<formControlPr xmlns="http://schemas.microsoft.com/office/spreadsheetml/2009/9/main" objectType="CheckBox" fmlaLink="B35" lockText="1"/>
</file>

<file path=xl/ctrlProps/ctrlProp96.xml><?xml version="1.0" encoding="utf-8"?>
<formControlPr xmlns="http://schemas.microsoft.com/office/spreadsheetml/2009/9/main" objectType="CheckBox" fmlaLink="O35" lockText="1"/>
</file>

<file path=xl/ctrlProps/ctrlProp97.xml><?xml version="1.0" encoding="utf-8"?>
<formControlPr xmlns="http://schemas.microsoft.com/office/spreadsheetml/2009/9/main" objectType="CheckBox" fmlaLink="B33" lockText="1"/>
</file>

<file path=xl/ctrlProps/ctrlProp98.xml><?xml version="1.0" encoding="utf-8"?>
<formControlPr xmlns="http://schemas.microsoft.com/office/spreadsheetml/2009/9/main" objectType="CheckBox" fmlaLink="O33" lockText="1"/>
</file>

<file path=xl/ctrlProps/ctrlProp99.xml><?xml version="1.0" encoding="utf-8"?>
<formControlPr xmlns="http://schemas.microsoft.com/office/spreadsheetml/2009/9/main" objectType="CheckBox" fmlaLink="B39"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45720</xdr:rowOff>
    </xdr:from>
    <xdr:to>
      <xdr:col>9</xdr:col>
      <xdr:colOff>170814</xdr:colOff>
      <xdr:row>2</xdr:row>
      <xdr:rowOff>158534</xdr:rowOff>
    </xdr:to>
    <xdr:pic>
      <xdr:nvPicPr>
        <xdr:cNvPr id="4" name="Picture 3"/>
        <xdr:cNvPicPr>
          <a:picLocks noChangeAspect="1"/>
        </xdr:cNvPicPr>
      </xdr:nvPicPr>
      <xdr:blipFill>
        <a:blip xmlns:r="http://schemas.openxmlformats.org/officeDocument/2006/relationships" r:embed="rId1"/>
        <a:stretch>
          <a:fillRect/>
        </a:stretch>
      </xdr:blipFill>
      <xdr:spPr>
        <a:xfrm>
          <a:off x="251460" y="45720"/>
          <a:ext cx="1450974" cy="4328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10</xdr:row>
          <xdr:rowOff>60960</xdr:rowOff>
        </xdr:from>
        <xdr:to>
          <xdr:col>2</xdr:col>
          <xdr:colOff>38100</xdr:colOff>
          <xdr:row>10</xdr:row>
          <xdr:rowOff>274320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8</xdr:row>
          <xdr:rowOff>251460</xdr:rowOff>
        </xdr:from>
        <xdr:to>
          <xdr:col>15</xdr:col>
          <xdr:colOff>7620</xdr:colOff>
          <xdr:row>12</xdr:row>
          <xdr:rowOff>83820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xdr:row>
          <xdr:rowOff>373380</xdr:rowOff>
        </xdr:from>
        <xdr:to>
          <xdr:col>1</xdr:col>
          <xdr:colOff>259080</xdr:colOff>
          <xdr:row>9</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xdr:row>
          <xdr:rowOff>297180</xdr:rowOff>
        </xdr:from>
        <xdr:to>
          <xdr:col>14</xdr:col>
          <xdr:colOff>266700</xdr:colOff>
          <xdr:row>10</xdr:row>
          <xdr:rowOff>76200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60960</xdr:rowOff>
        </xdr:from>
        <xdr:to>
          <xdr:col>2</xdr:col>
          <xdr:colOff>38100</xdr:colOff>
          <xdr:row>14</xdr:row>
          <xdr:rowOff>274320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259080</xdr:colOff>
          <xdr:row>13</xdr:row>
          <xdr:rowOff>7620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251460</xdr:rowOff>
        </xdr:from>
        <xdr:to>
          <xdr:col>14</xdr:col>
          <xdr:colOff>266700</xdr:colOff>
          <xdr:row>14</xdr:row>
          <xdr:rowOff>68580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60960</xdr:rowOff>
        </xdr:from>
        <xdr:to>
          <xdr:col>2</xdr:col>
          <xdr:colOff>38100</xdr:colOff>
          <xdr:row>18</xdr:row>
          <xdr:rowOff>274320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251460</xdr:rowOff>
        </xdr:from>
        <xdr:to>
          <xdr:col>15</xdr:col>
          <xdr:colOff>7620</xdr:colOff>
          <xdr:row>20</xdr:row>
          <xdr:rowOff>83820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22860</xdr:rowOff>
        </xdr:from>
        <xdr:to>
          <xdr:col>1</xdr:col>
          <xdr:colOff>259080</xdr:colOff>
          <xdr:row>17</xdr:row>
          <xdr:rowOff>7620</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14</xdr:row>
          <xdr:rowOff>266700</xdr:rowOff>
        </xdr:from>
        <xdr:to>
          <xdr:col>14</xdr:col>
          <xdr:colOff>266700</xdr:colOff>
          <xdr:row>18</xdr:row>
          <xdr:rowOff>83820</xdr:rowOff>
        </xdr:to>
        <xdr:sp macro="" textlink="">
          <xdr:nvSpPr>
            <xdr:cNvPr id="27659" name="Check Box 11" hidden="1">
              <a:extLst>
                <a:ext uri="{63B3BB69-23CF-44E3-9099-C40C66FF867C}">
                  <a14:compatExt spid="_x0000_s2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60960</xdr:rowOff>
        </xdr:from>
        <xdr:to>
          <xdr:col>2</xdr:col>
          <xdr:colOff>38100</xdr:colOff>
          <xdr:row>22</xdr:row>
          <xdr:rowOff>274320</xdr:rowOff>
        </xdr:to>
        <xdr:sp macro="" textlink="">
          <xdr:nvSpPr>
            <xdr:cNvPr id="27660" name="Check Box 12" hidden="1">
              <a:extLst>
                <a:ext uri="{63B3BB69-23CF-44E3-9099-C40C66FF867C}">
                  <a14:compatExt spid="_x0000_s2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22860</xdr:rowOff>
        </xdr:from>
        <xdr:to>
          <xdr:col>1</xdr:col>
          <xdr:colOff>259080</xdr:colOff>
          <xdr:row>21</xdr:row>
          <xdr:rowOff>7620</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266700</xdr:rowOff>
        </xdr:from>
        <xdr:to>
          <xdr:col>14</xdr:col>
          <xdr:colOff>266700</xdr:colOff>
          <xdr:row>22</xdr:row>
          <xdr:rowOff>83820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45720</xdr:rowOff>
        </xdr:from>
        <xdr:to>
          <xdr:col>2</xdr:col>
          <xdr:colOff>38100</xdr:colOff>
          <xdr:row>26</xdr:row>
          <xdr:rowOff>266700</xdr:rowOff>
        </xdr:to>
        <xdr:sp macro="" textlink="">
          <xdr:nvSpPr>
            <xdr:cNvPr id="27663" name="Check Box 15" hidden="1">
              <a:extLst>
                <a:ext uri="{63B3BB69-23CF-44E3-9099-C40C66FF867C}">
                  <a14:compatExt spid="_x0000_s2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251460</xdr:rowOff>
        </xdr:from>
        <xdr:to>
          <xdr:col>15</xdr:col>
          <xdr:colOff>7620</xdr:colOff>
          <xdr:row>28</xdr:row>
          <xdr:rowOff>83820</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22860</xdr:rowOff>
        </xdr:from>
        <xdr:to>
          <xdr:col>1</xdr:col>
          <xdr:colOff>259080</xdr:colOff>
          <xdr:row>25</xdr:row>
          <xdr:rowOff>7620</xdr:rowOff>
        </xdr:to>
        <xdr:sp macro="" textlink="">
          <xdr:nvSpPr>
            <xdr:cNvPr id="27665" name="Check Box 17" hidden="1">
              <a:extLst>
                <a:ext uri="{63B3BB69-23CF-44E3-9099-C40C66FF867C}">
                  <a14:compatExt spid="_x0000_s2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22</xdr:row>
          <xdr:rowOff>266700</xdr:rowOff>
        </xdr:from>
        <xdr:to>
          <xdr:col>14</xdr:col>
          <xdr:colOff>266700</xdr:colOff>
          <xdr:row>26</xdr:row>
          <xdr:rowOff>83820</xdr:rowOff>
        </xdr:to>
        <xdr:sp macro="" textlink="">
          <xdr:nvSpPr>
            <xdr:cNvPr id="27666" name="Check Box 18" hidden="1">
              <a:extLst>
                <a:ext uri="{63B3BB69-23CF-44E3-9099-C40C66FF867C}">
                  <a14:compatExt spid="_x0000_s2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45720</xdr:rowOff>
        </xdr:from>
        <xdr:to>
          <xdr:col>2</xdr:col>
          <xdr:colOff>38100</xdr:colOff>
          <xdr:row>30</xdr:row>
          <xdr:rowOff>266700</xdr:rowOff>
        </xdr:to>
        <xdr:sp macro="" textlink="">
          <xdr:nvSpPr>
            <xdr:cNvPr id="27667" name="Check Box 19" hidden="1">
              <a:extLst>
                <a:ext uri="{63B3BB69-23CF-44E3-9099-C40C66FF867C}">
                  <a14:compatExt spid="_x0000_s2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22860</xdr:rowOff>
        </xdr:from>
        <xdr:to>
          <xdr:col>1</xdr:col>
          <xdr:colOff>259080</xdr:colOff>
          <xdr:row>29</xdr:row>
          <xdr:rowOff>7620</xdr:rowOff>
        </xdr:to>
        <xdr:sp macro="" textlink="">
          <xdr:nvSpPr>
            <xdr:cNvPr id="27668" name="Check Box 20" hidden="1">
              <a:extLst>
                <a:ext uri="{63B3BB69-23CF-44E3-9099-C40C66FF867C}">
                  <a14:compatExt spid="_x0000_s2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266700</xdr:rowOff>
        </xdr:from>
        <xdr:to>
          <xdr:col>14</xdr:col>
          <xdr:colOff>266700</xdr:colOff>
          <xdr:row>30</xdr:row>
          <xdr:rowOff>83820</xdr:rowOff>
        </xdr:to>
        <xdr:sp macro="" textlink="">
          <xdr:nvSpPr>
            <xdr:cNvPr id="27669" name="Check Box 21" hidden="1">
              <a:extLst>
                <a:ext uri="{63B3BB69-23CF-44E3-9099-C40C66FF867C}">
                  <a14:compatExt spid="_x0000_s2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45720</xdr:rowOff>
        </xdr:from>
        <xdr:to>
          <xdr:col>2</xdr:col>
          <xdr:colOff>38100</xdr:colOff>
          <xdr:row>34</xdr:row>
          <xdr:rowOff>266700</xdr:rowOff>
        </xdr:to>
        <xdr:sp macro="" textlink="">
          <xdr:nvSpPr>
            <xdr:cNvPr id="27670" name="Check Box 22" hidden="1">
              <a:extLst>
                <a:ext uri="{63B3BB69-23CF-44E3-9099-C40C66FF867C}">
                  <a14:compatExt spid="_x0000_s2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251460</xdr:rowOff>
        </xdr:from>
        <xdr:to>
          <xdr:col>15</xdr:col>
          <xdr:colOff>7620</xdr:colOff>
          <xdr:row>36</xdr:row>
          <xdr:rowOff>83820</xdr:rowOff>
        </xdr:to>
        <xdr:sp macro="" textlink="">
          <xdr:nvSpPr>
            <xdr:cNvPr id="27671" name="Check Box 23" hidden="1">
              <a:extLst>
                <a:ext uri="{63B3BB69-23CF-44E3-9099-C40C66FF867C}">
                  <a14:compatExt spid="_x0000_s2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22860</xdr:rowOff>
        </xdr:from>
        <xdr:to>
          <xdr:col>1</xdr:col>
          <xdr:colOff>259080</xdr:colOff>
          <xdr:row>33</xdr:row>
          <xdr:rowOff>7620</xdr:rowOff>
        </xdr:to>
        <xdr:sp macro="" textlink="">
          <xdr:nvSpPr>
            <xdr:cNvPr id="27672" name="Check Box 24" hidden="1">
              <a:extLst>
                <a:ext uri="{63B3BB69-23CF-44E3-9099-C40C66FF867C}">
                  <a14:compatExt spid="_x0000_s2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259080</xdr:rowOff>
        </xdr:from>
        <xdr:to>
          <xdr:col>14</xdr:col>
          <xdr:colOff>266700</xdr:colOff>
          <xdr:row>34</xdr:row>
          <xdr:rowOff>76200</xdr:rowOff>
        </xdr:to>
        <xdr:sp macro="" textlink="">
          <xdr:nvSpPr>
            <xdr:cNvPr id="27673" name="Check Box 25" hidden="1">
              <a:extLst>
                <a:ext uri="{63B3BB69-23CF-44E3-9099-C40C66FF867C}">
                  <a14:compatExt spid="_x0000_s2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45720</xdr:rowOff>
        </xdr:from>
        <xdr:to>
          <xdr:col>2</xdr:col>
          <xdr:colOff>38100</xdr:colOff>
          <xdr:row>38</xdr:row>
          <xdr:rowOff>266700</xdr:rowOff>
        </xdr:to>
        <xdr:sp macro="" textlink="">
          <xdr:nvSpPr>
            <xdr:cNvPr id="27674" name="Check Box 26" hidden="1">
              <a:extLst>
                <a:ext uri="{63B3BB69-23CF-44E3-9099-C40C66FF867C}">
                  <a14:compatExt spid="_x0000_s2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22860</xdr:rowOff>
        </xdr:from>
        <xdr:to>
          <xdr:col>1</xdr:col>
          <xdr:colOff>259080</xdr:colOff>
          <xdr:row>37</xdr:row>
          <xdr:rowOff>7620</xdr:rowOff>
        </xdr:to>
        <xdr:sp macro="" textlink="">
          <xdr:nvSpPr>
            <xdr:cNvPr id="27675" name="Check Box 27" hidden="1">
              <a:extLst>
                <a:ext uri="{63B3BB69-23CF-44E3-9099-C40C66FF867C}">
                  <a14:compatExt spid="_x0000_s2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266700</xdr:rowOff>
        </xdr:from>
        <xdr:to>
          <xdr:col>14</xdr:col>
          <xdr:colOff>266700</xdr:colOff>
          <xdr:row>38</xdr:row>
          <xdr:rowOff>83820</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45720</xdr:rowOff>
        </xdr:from>
        <xdr:to>
          <xdr:col>2</xdr:col>
          <xdr:colOff>38100</xdr:colOff>
          <xdr:row>42</xdr:row>
          <xdr:rowOff>266700</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40</xdr:row>
          <xdr:rowOff>251460</xdr:rowOff>
        </xdr:from>
        <xdr:to>
          <xdr:col>15</xdr:col>
          <xdr:colOff>7620</xdr:colOff>
          <xdr:row>44</xdr:row>
          <xdr:rowOff>83820</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22860</xdr:rowOff>
        </xdr:from>
        <xdr:to>
          <xdr:col>1</xdr:col>
          <xdr:colOff>259080</xdr:colOff>
          <xdr:row>41</xdr:row>
          <xdr:rowOff>7620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266700</xdr:rowOff>
        </xdr:from>
        <xdr:to>
          <xdr:col>14</xdr:col>
          <xdr:colOff>266700</xdr:colOff>
          <xdr:row>42</xdr:row>
          <xdr:rowOff>83820</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45720</xdr:rowOff>
        </xdr:from>
        <xdr:to>
          <xdr:col>2</xdr:col>
          <xdr:colOff>38100</xdr:colOff>
          <xdr:row>46</xdr:row>
          <xdr:rowOff>266700</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22860</xdr:rowOff>
        </xdr:from>
        <xdr:to>
          <xdr:col>1</xdr:col>
          <xdr:colOff>259080</xdr:colOff>
          <xdr:row>45</xdr:row>
          <xdr:rowOff>7620</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42</xdr:row>
          <xdr:rowOff>266700</xdr:rowOff>
        </xdr:from>
        <xdr:to>
          <xdr:col>14</xdr:col>
          <xdr:colOff>266700</xdr:colOff>
          <xdr:row>46</xdr:row>
          <xdr:rowOff>83820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12</xdr:row>
          <xdr:rowOff>259080</xdr:rowOff>
        </xdr:from>
        <xdr:to>
          <xdr:col>14</xdr:col>
          <xdr:colOff>266700</xdr:colOff>
          <xdr:row>16</xdr:row>
          <xdr:rowOff>76200</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20</xdr:row>
          <xdr:rowOff>259080</xdr:rowOff>
        </xdr:from>
        <xdr:to>
          <xdr:col>14</xdr:col>
          <xdr:colOff>266700</xdr:colOff>
          <xdr:row>24</xdr:row>
          <xdr:rowOff>76200</xdr:rowOff>
        </xdr:to>
        <xdr:sp macro="" textlink="">
          <xdr:nvSpPr>
            <xdr:cNvPr id="27685" name="Check Box 37" hidden="1">
              <a:extLst>
                <a:ext uri="{63B3BB69-23CF-44E3-9099-C40C66FF867C}">
                  <a14:compatExt spid="_x0000_s27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259080</xdr:rowOff>
        </xdr:from>
        <xdr:to>
          <xdr:col>14</xdr:col>
          <xdr:colOff>266700</xdr:colOff>
          <xdr:row>32</xdr:row>
          <xdr:rowOff>76200</xdr:rowOff>
        </xdr:to>
        <xdr:sp macro="" textlink="">
          <xdr:nvSpPr>
            <xdr:cNvPr id="27686" name="Check Box 38" hidden="1">
              <a:extLst>
                <a:ext uri="{63B3BB69-23CF-44E3-9099-C40C66FF867C}">
                  <a14:compatExt spid="_x0000_s27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259080</xdr:rowOff>
        </xdr:from>
        <xdr:to>
          <xdr:col>14</xdr:col>
          <xdr:colOff>266700</xdr:colOff>
          <xdr:row>40</xdr:row>
          <xdr:rowOff>76200</xdr:rowOff>
        </xdr:to>
        <xdr:sp macro="" textlink="">
          <xdr:nvSpPr>
            <xdr:cNvPr id="27687" name="Check Box 39" hidden="1">
              <a:extLst>
                <a:ext uri="{63B3BB69-23CF-44E3-9099-C40C66FF867C}">
                  <a14:compatExt spid="_x0000_s27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44</xdr:row>
          <xdr:rowOff>259080</xdr:rowOff>
        </xdr:from>
        <xdr:to>
          <xdr:col>14</xdr:col>
          <xdr:colOff>266700</xdr:colOff>
          <xdr:row>48</xdr:row>
          <xdr:rowOff>76200</xdr:rowOff>
        </xdr:to>
        <xdr:sp macro="" textlink="">
          <xdr:nvSpPr>
            <xdr:cNvPr id="27688" name="Check Box 40" hidden="1">
              <a:extLst>
                <a:ext uri="{63B3BB69-23CF-44E3-9099-C40C66FF867C}">
                  <a14:compatExt spid="_x0000_s27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10</xdr:row>
          <xdr:rowOff>60960</xdr:rowOff>
        </xdr:from>
        <xdr:to>
          <xdr:col>2</xdr:col>
          <xdr:colOff>38100</xdr:colOff>
          <xdr:row>10</xdr:row>
          <xdr:rowOff>274320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xdr:row>
          <xdr:rowOff>251460</xdr:rowOff>
        </xdr:from>
        <xdr:to>
          <xdr:col>14</xdr:col>
          <xdr:colOff>274320</xdr:colOff>
          <xdr:row>12</xdr:row>
          <xdr:rowOff>83820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xdr:row>
          <xdr:rowOff>373380</xdr:rowOff>
        </xdr:from>
        <xdr:to>
          <xdr:col>1</xdr:col>
          <xdr:colOff>259080</xdr:colOff>
          <xdr:row>9</xdr:row>
          <xdr:rowOff>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xdr:row>
          <xdr:rowOff>297180</xdr:rowOff>
        </xdr:from>
        <xdr:to>
          <xdr:col>14</xdr:col>
          <xdr:colOff>251460</xdr:colOff>
          <xdr:row>10</xdr:row>
          <xdr:rowOff>76200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68580</xdr:rowOff>
        </xdr:from>
        <xdr:to>
          <xdr:col>2</xdr:col>
          <xdr:colOff>38100</xdr:colOff>
          <xdr:row>14</xdr:row>
          <xdr:rowOff>289560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259080</xdr:colOff>
          <xdr:row>13</xdr:row>
          <xdr:rowOff>7620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xdr:row>
          <xdr:rowOff>251460</xdr:rowOff>
        </xdr:from>
        <xdr:to>
          <xdr:col>14</xdr:col>
          <xdr:colOff>251460</xdr:colOff>
          <xdr:row>14</xdr:row>
          <xdr:rowOff>76200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68580</xdr:rowOff>
        </xdr:from>
        <xdr:to>
          <xdr:col>2</xdr:col>
          <xdr:colOff>38100</xdr:colOff>
          <xdr:row>18</xdr:row>
          <xdr:rowOff>289560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259080</xdr:rowOff>
        </xdr:from>
        <xdr:to>
          <xdr:col>14</xdr:col>
          <xdr:colOff>274320</xdr:colOff>
          <xdr:row>20</xdr:row>
          <xdr:rowOff>106680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30480</xdr:rowOff>
        </xdr:from>
        <xdr:to>
          <xdr:col>1</xdr:col>
          <xdr:colOff>259080</xdr:colOff>
          <xdr:row>17</xdr:row>
          <xdr:rowOff>22860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xdr:row>
          <xdr:rowOff>274320</xdr:rowOff>
        </xdr:from>
        <xdr:to>
          <xdr:col>14</xdr:col>
          <xdr:colOff>251460</xdr:colOff>
          <xdr:row>18</xdr:row>
          <xdr:rowOff>99060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76200</xdr:rowOff>
        </xdr:from>
        <xdr:to>
          <xdr:col>2</xdr:col>
          <xdr:colOff>38100</xdr:colOff>
          <xdr:row>22</xdr:row>
          <xdr:rowOff>297180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30480</xdr:rowOff>
        </xdr:from>
        <xdr:to>
          <xdr:col>1</xdr:col>
          <xdr:colOff>259080</xdr:colOff>
          <xdr:row>21</xdr:row>
          <xdr:rowOff>30480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274320</xdr:rowOff>
        </xdr:from>
        <xdr:to>
          <xdr:col>14</xdr:col>
          <xdr:colOff>251460</xdr:colOff>
          <xdr:row>22</xdr:row>
          <xdr:rowOff>106680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76200</xdr:rowOff>
        </xdr:from>
        <xdr:to>
          <xdr:col>2</xdr:col>
          <xdr:colOff>38100</xdr:colOff>
          <xdr:row>26</xdr:row>
          <xdr:rowOff>297180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24</xdr:row>
          <xdr:rowOff>266700</xdr:rowOff>
        </xdr:from>
        <xdr:to>
          <xdr:col>14</xdr:col>
          <xdr:colOff>274320</xdr:colOff>
          <xdr:row>28</xdr:row>
          <xdr:rowOff>114300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xdr:row>
          <xdr:rowOff>0</xdr:rowOff>
        </xdr:from>
        <xdr:to>
          <xdr:col>1</xdr:col>
          <xdr:colOff>259080</xdr:colOff>
          <xdr:row>25</xdr:row>
          <xdr:rowOff>30480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22</xdr:row>
          <xdr:rowOff>289560</xdr:rowOff>
        </xdr:from>
        <xdr:to>
          <xdr:col>14</xdr:col>
          <xdr:colOff>251460</xdr:colOff>
          <xdr:row>26</xdr:row>
          <xdr:rowOff>114300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76200</xdr:rowOff>
        </xdr:from>
        <xdr:to>
          <xdr:col>2</xdr:col>
          <xdr:colOff>38100</xdr:colOff>
          <xdr:row>30</xdr:row>
          <xdr:rowOff>297180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7620</xdr:rowOff>
        </xdr:from>
        <xdr:to>
          <xdr:col>1</xdr:col>
          <xdr:colOff>259080</xdr:colOff>
          <xdr:row>30</xdr:row>
          <xdr:rowOff>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26</xdr:row>
          <xdr:rowOff>297180</xdr:rowOff>
        </xdr:from>
        <xdr:to>
          <xdr:col>14</xdr:col>
          <xdr:colOff>251460</xdr:colOff>
          <xdr:row>30</xdr:row>
          <xdr:rowOff>114300</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83820</xdr:rowOff>
        </xdr:from>
        <xdr:to>
          <xdr:col>2</xdr:col>
          <xdr:colOff>38100</xdr:colOff>
          <xdr:row>34</xdr:row>
          <xdr:rowOff>304800</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32</xdr:row>
          <xdr:rowOff>289560</xdr:rowOff>
        </xdr:from>
        <xdr:to>
          <xdr:col>14</xdr:col>
          <xdr:colOff>274320</xdr:colOff>
          <xdr:row>36</xdr:row>
          <xdr:rowOff>121920</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32</xdr:row>
          <xdr:rowOff>7620</xdr:rowOff>
        </xdr:from>
        <xdr:to>
          <xdr:col>1</xdr:col>
          <xdr:colOff>259080</xdr:colOff>
          <xdr:row>34</xdr:row>
          <xdr:rowOff>7620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30</xdr:row>
          <xdr:rowOff>289560</xdr:rowOff>
        </xdr:from>
        <xdr:to>
          <xdr:col>14</xdr:col>
          <xdr:colOff>251460</xdr:colOff>
          <xdr:row>34</xdr:row>
          <xdr:rowOff>114300</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99060</xdr:rowOff>
        </xdr:from>
        <xdr:to>
          <xdr:col>2</xdr:col>
          <xdr:colOff>38100</xdr:colOff>
          <xdr:row>38</xdr:row>
          <xdr:rowOff>312420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22860</xdr:rowOff>
        </xdr:from>
        <xdr:to>
          <xdr:col>1</xdr:col>
          <xdr:colOff>259080</xdr:colOff>
          <xdr:row>38</xdr:row>
          <xdr:rowOff>7620</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34</xdr:row>
          <xdr:rowOff>304800</xdr:rowOff>
        </xdr:from>
        <xdr:to>
          <xdr:col>14</xdr:col>
          <xdr:colOff>251460</xdr:colOff>
          <xdr:row>38</xdr:row>
          <xdr:rowOff>137160</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99060</xdr:rowOff>
        </xdr:from>
        <xdr:to>
          <xdr:col>2</xdr:col>
          <xdr:colOff>38100</xdr:colOff>
          <xdr:row>42</xdr:row>
          <xdr:rowOff>312420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40</xdr:row>
          <xdr:rowOff>297180</xdr:rowOff>
        </xdr:from>
        <xdr:to>
          <xdr:col>14</xdr:col>
          <xdr:colOff>274320</xdr:colOff>
          <xdr:row>44</xdr:row>
          <xdr:rowOff>144780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40</xdr:row>
          <xdr:rowOff>30480</xdr:rowOff>
        </xdr:from>
        <xdr:to>
          <xdr:col>1</xdr:col>
          <xdr:colOff>259080</xdr:colOff>
          <xdr:row>42</xdr:row>
          <xdr:rowOff>22860</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38</xdr:row>
          <xdr:rowOff>312420</xdr:rowOff>
        </xdr:from>
        <xdr:to>
          <xdr:col>14</xdr:col>
          <xdr:colOff>251460</xdr:colOff>
          <xdr:row>42</xdr:row>
          <xdr:rowOff>137160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106680</xdr:rowOff>
        </xdr:from>
        <xdr:to>
          <xdr:col>2</xdr:col>
          <xdr:colOff>38100</xdr:colOff>
          <xdr:row>47</xdr:row>
          <xdr:rowOff>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44</xdr:row>
          <xdr:rowOff>30480</xdr:rowOff>
        </xdr:from>
        <xdr:to>
          <xdr:col>1</xdr:col>
          <xdr:colOff>259080</xdr:colOff>
          <xdr:row>46</xdr:row>
          <xdr:rowOff>30480</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42</xdr:row>
          <xdr:rowOff>312420</xdr:rowOff>
        </xdr:from>
        <xdr:to>
          <xdr:col>14</xdr:col>
          <xdr:colOff>251460</xdr:colOff>
          <xdr:row>46</xdr:row>
          <xdr:rowOff>144780</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12</xdr:row>
          <xdr:rowOff>259080</xdr:rowOff>
        </xdr:from>
        <xdr:to>
          <xdr:col>14</xdr:col>
          <xdr:colOff>251460</xdr:colOff>
          <xdr:row>16</xdr:row>
          <xdr:rowOff>83820</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20</xdr:row>
          <xdr:rowOff>274320</xdr:rowOff>
        </xdr:from>
        <xdr:to>
          <xdr:col>14</xdr:col>
          <xdr:colOff>251460</xdr:colOff>
          <xdr:row>24</xdr:row>
          <xdr:rowOff>99060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28</xdr:row>
          <xdr:rowOff>289560</xdr:rowOff>
        </xdr:from>
        <xdr:to>
          <xdr:col>14</xdr:col>
          <xdr:colOff>251460</xdr:colOff>
          <xdr:row>32</xdr:row>
          <xdr:rowOff>114300</xdr:rowOff>
        </xdr:to>
        <xdr:sp macro="" textlink="">
          <xdr:nvSpPr>
            <xdr:cNvPr id="28710" name="Check Box 38" hidden="1">
              <a:extLst>
                <a:ext uri="{63B3BB69-23CF-44E3-9099-C40C66FF867C}">
                  <a14:compatExt spid="_x0000_s2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36</xdr:row>
          <xdr:rowOff>297180</xdr:rowOff>
        </xdr:from>
        <xdr:to>
          <xdr:col>14</xdr:col>
          <xdr:colOff>251460</xdr:colOff>
          <xdr:row>40</xdr:row>
          <xdr:rowOff>121920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44</xdr:row>
          <xdr:rowOff>312420</xdr:rowOff>
        </xdr:from>
        <xdr:to>
          <xdr:col>14</xdr:col>
          <xdr:colOff>251460</xdr:colOff>
          <xdr:row>48</xdr:row>
          <xdr:rowOff>137160</xdr:rowOff>
        </xdr:to>
        <xdr:sp macro="" textlink="">
          <xdr:nvSpPr>
            <xdr:cNvPr id="28712" name="Check Box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10</xdr:row>
          <xdr:rowOff>60960</xdr:rowOff>
        </xdr:from>
        <xdr:to>
          <xdr:col>2</xdr:col>
          <xdr:colOff>38100</xdr:colOff>
          <xdr:row>10</xdr:row>
          <xdr:rowOff>274320</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251460</xdr:rowOff>
        </xdr:from>
        <xdr:to>
          <xdr:col>14</xdr:col>
          <xdr:colOff>266700</xdr:colOff>
          <xdr:row>12</xdr:row>
          <xdr:rowOff>83820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xdr:row>
          <xdr:rowOff>373380</xdr:rowOff>
        </xdr:from>
        <xdr:to>
          <xdr:col>1</xdr:col>
          <xdr:colOff>259080</xdr:colOff>
          <xdr:row>9</xdr:row>
          <xdr:rowOff>0</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297180</xdr:rowOff>
        </xdr:from>
        <xdr:to>
          <xdr:col>14</xdr:col>
          <xdr:colOff>236220</xdr:colOff>
          <xdr:row>10</xdr:row>
          <xdr:rowOff>76200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68580</xdr:rowOff>
        </xdr:from>
        <xdr:to>
          <xdr:col>2</xdr:col>
          <xdr:colOff>38100</xdr:colOff>
          <xdr:row>14</xdr:row>
          <xdr:rowOff>289560</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259080</xdr:colOff>
          <xdr:row>13</xdr:row>
          <xdr:rowOff>7620</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251460</xdr:rowOff>
        </xdr:from>
        <xdr:to>
          <xdr:col>14</xdr:col>
          <xdr:colOff>236220</xdr:colOff>
          <xdr:row>14</xdr:row>
          <xdr:rowOff>76200</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68580</xdr:rowOff>
        </xdr:from>
        <xdr:to>
          <xdr:col>2</xdr:col>
          <xdr:colOff>38100</xdr:colOff>
          <xdr:row>18</xdr:row>
          <xdr:rowOff>289560</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259080</xdr:rowOff>
        </xdr:from>
        <xdr:to>
          <xdr:col>14</xdr:col>
          <xdr:colOff>266700</xdr:colOff>
          <xdr:row>20</xdr:row>
          <xdr:rowOff>106680</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30480</xdr:rowOff>
        </xdr:from>
        <xdr:to>
          <xdr:col>1</xdr:col>
          <xdr:colOff>259080</xdr:colOff>
          <xdr:row>17</xdr:row>
          <xdr:rowOff>22860</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xdr:row>
          <xdr:rowOff>274320</xdr:rowOff>
        </xdr:from>
        <xdr:to>
          <xdr:col>14</xdr:col>
          <xdr:colOff>236220</xdr:colOff>
          <xdr:row>18</xdr:row>
          <xdr:rowOff>99060</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76200</xdr:rowOff>
        </xdr:from>
        <xdr:to>
          <xdr:col>2</xdr:col>
          <xdr:colOff>38100</xdr:colOff>
          <xdr:row>22</xdr:row>
          <xdr:rowOff>297180</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30480</xdr:rowOff>
        </xdr:from>
        <xdr:to>
          <xdr:col>1</xdr:col>
          <xdr:colOff>259080</xdr:colOff>
          <xdr:row>21</xdr:row>
          <xdr:rowOff>30480</xdr:rowOff>
        </xdr:to>
        <xdr:sp macro="" textlink="">
          <xdr:nvSpPr>
            <xdr:cNvPr id="29709" name="Check Box 13"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274320</xdr:rowOff>
        </xdr:from>
        <xdr:to>
          <xdr:col>14</xdr:col>
          <xdr:colOff>236220</xdr:colOff>
          <xdr:row>22</xdr:row>
          <xdr:rowOff>106680</xdr:rowOff>
        </xdr:to>
        <xdr:sp macro="" textlink="">
          <xdr:nvSpPr>
            <xdr:cNvPr id="29710" name="Check Box 14"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76200</xdr:rowOff>
        </xdr:from>
        <xdr:to>
          <xdr:col>2</xdr:col>
          <xdr:colOff>38100</xdr:colOff>
          <xdr:row>26</xdr:row>
          <xdr:rowOff>297180</xdr:rowOff>
        </xdr:to>
        <xdr:sp macro="" textlink="">
          <xdr:nvSpPr>
            <xdr:cNvPr id="29711" name="Check Box 15" hidden="1">
              <a:extLst>
                <a:ext uri="{63B3BB69-23CF-44E3-9099-C40C66FF867C}">
                  <a14:compatExt spid="_x0000_s2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266700</xdr:rowOff>
        </xdr:from>
        <xdr:to>
          <xdr:col>14</xdr:col>
          <xdr:colOff>266700</xdr:colOff>
          <xdr:row>28</xdr:row>
          <xdr:rowOff>114300</xdr:rowOff>
        </xdr:to>
        <xdr:sp macro="" textlink="">
          <xdr:nvSpPr>
            <xdr:cNvPr id="29712" name="Check Box 16" hidden="1">
              <a:extLst>
                <a:ext uri="{63B3BB69-23CF-44E3-9099-C40C66FF867C}">
                  <a14:compatExt spid="_x0000_s2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xdr:row>
          <xdr:rowOff>0</xdr:rowOff>
        </xdr:from>
        <xdr:to>
          <xdr:col>1</xdr:col>
          <xdr:colOff>259080</xdr:colOff>
          <xdr:row>25</xdr:row>
          <xdr:rowOff>30480</xdr:rowOff>
        </xdr:to>
        <xdr:sp macro="" textlink="">
          <xdr:nvSpPr>
            <xdr:cNvPr id="29713" name="Check Box 17" hidden="1">
              <a:extLst>
                <a:ext uri="{63B3BB69-23CF-44E3-9099-C40C66FF867C}">
                  <a14:compatExt spid="_x0000_s2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289560</xdr:rowOff>
        </xdr:from>
        <xdr:to>
          <xdr:col>14</xdr:col>
          <xdr:colOff>236220</xdr:colOff>
          <xdr:row>26</xdr:row>
          <xdr:rowOff>114300</xdr:rowOff>
        </xdr:to>
        <xdr:sp macro="" textlink="">
          <xdr:nvSpPr>
            <xdr:cNvPr id="29714" name="Check Box 18" hidden="1">
              <a:extLst>
                <a:ext uri="{63B3BB69-23CF-44E3-9099-C40C66FF867C}">
                  <a14:compatExt spid="_x0000_s2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76200</xdr:rowOff>
        </xdr:from>
        <xdr:to>
          <xdr:col>2</xdr:col>
          <xdr:colOff>38100</xdr:colOff>
          <xdr:row>30</xdr:row>
          <xdr:rowOff>297180</xdr:rowOff>
        </xdr:to>
        <xdr:sp macro="" textlink="">
          <xdr:nvSpPr>
            <xdr:cNvPr id="29715" name="Check Box 19" hidden="1">
              <a:extLst>
                <a:ext uri="{63B3BB69-23CF-44E3-9099-C40C66FF867C}">
                  <a14:compatExt spid="_x0000_s2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7620</xdr:rowOff>
        </xdr:from>
        <xdr:to>
          <xdr:col>1</xdr:col>
          <xdr:colOff>259080</xdr:colOff>
          <xdr:row>30</xdr:row>
          <xdr:rowOff>0</xdr:rowOff>
        </xdr:to>
        <xdr:sp macro="" textlink="">
          <xdr:nvSpPr>
            <xdr:cNvPr id="29716" name="Check Box 20" hidden="1">
              <a:extLst>
                <a:ext uri="{63B3BB69-23CF-44E3-9099-C40C66FF867C}">
                  <a14:compatExt spid="_x0000_s2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297180</xdr:rowOff>
        </xdr:from>
        <xdr:to>
          <xdr:col>14</xdr:col>
          <xdr:colOff>236220</xdr:colOff>
          <xdr:row>30</xdr:row>
          <xdr:rowOff>114300</xdr:rowOff>
        </xdr:to>
        <xdr:sp macro="" textlink="">
          <xdr:nvSpPr>
            <xdr:cNvPr id="29717" name="Check Box 21" hidden="1">
              <a:extLst>
                <a:ext uri="{63B3BB69-23CF-44E3-9099-C40C66FF867C}">
                  <a14:compatExt spid="_x0000_s2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83820</xdr:rowOff>
        </xdr:from>
        <xdr:to>
          <xdr:col>2</xdr:col>
          <xdr:colOff>38100</xdr:colOff>
          <xdr:row>34</xdr:row>
          <xdr:rowOff>304800</xdr:rowOff>
        </xdr:to>
        <xdr:sp macro="" textlink="">
          <xdr:nvSpPr>
            <xdr:cNvPr id="29718" name="Check Box 22" hidden="1">
              <a:extLst>
                <a:ext uri="{63B3BB69-23CF-44E3-9099-C40C66FF867C}">
                  <a14:compatExt spid="_x0000_s2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289560</xdr:rowOff>
        </xdr:from>
        <xdr:to>
          <xdr:col>14</xdr:col>
          <xdr:colOff>266700</xdr:colOff>
          <xdr:row>36</xdr:row>
          <xdr:rowOff>121920</xdr:rowOff>
        </xdr:to>
        <xdr:sp macro="" textlink="">
          <xdr:nvSpPr>
            <xdr:cNvPr id="29719" name="Check Box 23" hidden="1">
              <a:extLst>
                <a:ext uri="{63B3BB69-23CF-44E3-9099-C40C66FF867C}">
                  <a14:compatExt spid="_x0000_s2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32</xdr:row>
          <xdr:rowOff>7620</xdr:rowOff>
        </xdr:from>
        <xdr:to>
          <xdr:col>1</xdr:col>
          <xdr:colOff>259080</xdr:colOff>
          <xdr:row>34</xdr:row>
          <xdr:rowOff>7620</xdr:rowOff>
        </xdr:to>
        <xdr:sp macro="" textlink="">
          <xdr:nvSpPr>
            <xdr:cNvPr id="29720" name="Check Box 24" hidden="1">
              <a:extLst>
                <a:ext uri="{63B3BB69-23CF-44E3-9099-C40C66FF867C}">
                  <a14:compatExt spid="_x0000_s2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289560</xdr:rowOff>
        </xdr:from>
        <xdr:to>
          <xdr:col>14</xdr:col>
          <xdr:colOff>236220</xdr:colOff>
          <xdr:row>34</xdr:row>
          <xdr:rowOff>114300</xdr:rowOff>
        </xdr:to>
        <xdr:sp macro="" textlink="">
          <xdr:nvSpPr>
            <xdr:cNvPr id="29721" name="Check Box 25" hidden="1">
              <a:extLst>
                <a:ext uri="{63B3BB69-23CF-44E3-9099-C40C66FF867C}">
                  <a14:compatExt spid="_x0000_s2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99060</xdr:rowOff>
        </xdr:from>
        <xdr:to>
          <xdr:col>2</xdr:col>
          <xdr:colOff>38100</xdr:colOff>
          <xdr:row>38</xdr:row>
          <xdr:rowOff>312420</xdr:rowOff>
        </xdr:to>
        <xdr:sp macro="" textlink="">
          <xdr:nvSpPr>
            <xdr:cNvPr id="29722" name="Check Box 26" hidden="1">
              <a:extLst>
                <a:ext uri="{63B3BB69-23CF-44E3-9099-C40C66FF867C}">
                  <a14:compatExt spid="_x0000_s29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22860</xdr:rowOff>
        </xdr:from>
        <xdr:to>
          <xdr:col>1</xdr:col>
          <xdr:colOff>259080</xdr:colOff>
          <xdr:row>38</xdr:row>
          <xdr:rowOff>7620</xdr:rowOff>
        </xdr:to>
        <xdr:sp macro="" textlink="">
          <xdr:nvSpPr>
            <xdr:cNvPr id="29723" name="Check Box 27" hidden="1">
              <a:extLst>
                <a:ext uri="{63B3BB69-23CF-44E3-9099-C40C66FF867C}">
                  <a14:compatExt spid="_x0000_s2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304800</xdr:rowOff>
        </xdr:from>
        <xdr:to>
          <xdr:col>14</xdr:col>
          <xdr:colOff>236220</xdr:colOff>
          <xdr:row>38</xdr:row>
          <xdr:rowOff>137160</xdr:rowOff>
        </xdr:to>
        <xdr:sp macro="" textlink="">
          <xdr:nvSpPr>
            <xdr:cNvPr id="29724" name="Check Box 28" hidden="1">
              <a:extLst>
                <a:ext uri="{63B3BB69-23CF-44E3-9099-C40C66FF867C}">
                  <a14:compatExt spid="_x0000_s2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99060</xdr:rowOff>
        </xdr:from>
        <xdr:to>
          <xdr:col>2</xdr:col>
          <xdr:colOff>38100</xdr:colOff>
          <xdr:row>42</xdr:row>
          <xdr:rowOff>312420</xdr:rowOff>
        </xdr:to>
        <xdr:sp macro="" textlink="">
          <xdr:nvSpPr>
            <xdr:cNvPr id="29725" name="Check Box 29" hidden="1">
              <a:extLst>
                <a:ext uri="{63B3BB69-23CF-44E3-9099-C40C66FF867C}">
                  <a14:compatExt spid="_x0000_s2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297180</xdr:rowOff>
        </xdr:from>
        <xdr:to>
          <xdr:col>14</xdr:col>
          <xdr:colOff>266700</xdr:colOff>
          <xdr:row>44</xdr:row>
          <xdr:rowOff>144780</xdr:rowOff>
        </xdr:to>
        <xdr:sp macro="" textlink="">
          <xdr:nvSpPr>
            <xdr:cNvPr id="29726" name="Check Box 30" hidden="1">
              <a:extLst>
                <a:ext uri="{63B3BB69-23CF-44E3-9099-C40C66FF867C}">
                  <a14:compatExt spid="_x0000_s2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40</xdr:row>
          <xdr:rowOff>30480</xdr:rowOff>
        </xdr:from>
        <xdr:to>
          <xdr:col>1</xdr:col>
          <xdr:colOff>259080</xdr:colOff>
          <xdr:row>42</xdr:row>
          <xdr:rowOff>22860</xdr:rowOff>
        </xdr:to>
        <xdr:sp macro="" textlink="">
          <xdr:nvSpPr>
            <xdr:cNvPr id="29727" name="Check Box 31" hidden="1">
              <a:extLst>
                <a:ext uri="{63B3BB69-23CF-44E3-9099-C40C66FF867C}">
                  <a14:compatExt spid="_x0000_s2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312420</xdr:rowOff>
        </xdr:from>
        <xdr:to>
          <xdr:col>14</xdr:col>
          <xdr:colOff>236220</xdr:colOff>
          <xdr:row>42</xdr:row>
          <xdr:rowOff>137160</xdr:rowOff>
        </xdr:to>
        <xdr:sp macro="" textlink="">
          <xdr:nvSpPr>
            <xdr:cNvPr id="29728" name="Check Box 32" hidden="1">
              <a:extLst>
                <a:ext uri="{63B3BB69-23CF-44E3-9099-C40C66FF867C}">
                  <a14:compatExt spid="_x0000_s2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106680</xdr:rowOff>
        </xdr:from>
        <xdr:to>
          <xdr:col>2</xdr:col>
          <xdr:colOff>38100</xdr:colOff>
          <xdr:row>47</xdr:row>
          <xdr:rowOff>0</xdr:rowOff>
        </xdr:to>
        <xdr:sp macro="" textlink="">
          <xdr:nvSpPr>
            <xdr:cNvPr id="29729" name="Check Box 33" hidden="1">
              <a:extLst>
                <a:ext uri="{63B3BB69-23CF-44E3-9099-C40C66FF867C}">
                  <a14:compatExt spid="_x0000_s2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44</xdr:row>
          <xdr:rowOff>30480</xdr:rowOff>
        </xdr:from>
        <xdr:to>
          <xdr:col>1</xdr:col>
          <xdr:colOff>259080</xdr:colOff>
          <xdr:row>46</xdr:row>
          <xdr:rowOff>30480</xdr:rowOff>
        </xdr:to>
        <xdr:sp macro="" textlink="">
          <xdr:nvSpPr>
            <xdr:cNvPr id="29730" name="Check Box 34" hidden="1">
              <a:extLst>
                <a:ext uri="{63B3BB69-23CF-44E3-9099-C40C66FF867C}">
                  <a14:compatExt spid="_x0000_s2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312420</xdr:rowOff>
        </xdr:from>
        <xdr:to>
          <xdr:col>14</xdr:col>
          <xdr:colOff>236220</xdr:colOff>
          <xdr:row>46</xdr:row>
          <xdr:rowOff>144780</xdr:rowOff>
        </xdr:to>
        <xdr:sp macro="" textlink="">
          <xdr:nvSpPr>
            <xdr:cNvPr id="29731" name="Check Box 35" hidden="1">
              <a:extLst>
                <a:ext uri="{63B3BB69-23CF-44E3-9099-C40C66FF867C}">
                  <a14:compatExt spid="_x0000_s2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259080</xdr:rowOff>
        </xdr:from>
        <xdr:to>
          <xdr:col>14</xdr:col>
          <xdr:colOff>236220</xdr:colOff>
          <xdr:row>16</xdr:row>
          <xdr:rowOff>83820</xdr:rowOff>
        </xdr:to>
        <xdr:sp macro="" textlink="">
          <xdr:nvSpPr>
            <xdr:cNvPr id="29732" name="Check Box 36" hidden="1">
              <a:extLst>
                <a:ext uri="{63B3BB69-23CF-44E3-9099-C40C66FF867C}">
                  <a14:compatExt spid="_x0000_s2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274320</xdr:rowOff>
        </xdr:from>
        <xdr:to>
          <xdr:col>14</xdr:col>
          <xdr:colOff>236220</xdr:colOff>
          <xdr:row>24</xdr:row>
          <xdr:rowOff>99060</xdr:rowOff>
        </xdr:to>
        <xdr:sp macro="" textlink="">
          <xdr:nvSpPr>
            <xdr:cNvPr id="29733" name="Check Box 37" hidden="1">
              <a:extLst>
                <a:ext uri="{63B3BB69-23CF-44E3-9099-C40C66FF867C}">
                  <a14:compatExt spid="_x0000_s2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289560</xdr:rowOff>
        </xdr:from>
        <xdr:to>
          <xdr:col>14</xdr:col>
          <xdr:colOff>236220</xdr:colOff>
          <xdr:row>32</xdr:row>
          <xdr:rowOff>114300</xdr:rowOff>
        </xdr:to>
        <xdr:sp macro="" textlink="">
          <xdr:nvSpPr>
            <xdr:cNvPr id="29734" name="Check Box 38" hidden="1">
              <a:extLst>
                <a:ext uri="{63B3BB69-23CF-44E3-9099-C40C66FF867C}">
                  <a14:compatExt spid="_x0000_s29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297180</xdr:rowOff>
        </xdr:from>
        <xdr:to>
          <xdr:col>14</xdr:col>
          <xdr:colOff>236220</xdr:colOff>
          <xdr:row>40</xdr:row>
          <xdr:rowOff>121920</xdr:rowOff>
        </xdr:to>
        <xdr:sp macro="" textlink="">
          <xdr:nvSpPr>
            <xdr:cNvPr id="29735" name="Check Box 39" hidden="1">
              <a:extLst>
                <a:ext uri="{63B3BB69-23CF-44E3-9099-C40C66FF867C}">
                  <a14:compatExt spid="_x0000_s2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312420</xdr:rowOff>
        </xdr:from>
        <xdr:to>
          <xdr:col>14</xdr:col>
          <xdr:colOff>236220</xdr:colOff>
          <xdr:row>48</xdr:row>
          <xdr:rowOff>137160</xdr:rowOff>
        </xdr:to>
        <xdr:sp macro="" textlink="">
          <xdr:nvSpPr>
            <xdr:cNvPr id="29736" name="Check Box 40" hidden="1">
              <a:extLst>
                <a:ext uri="{63B3BB69-23CF-44E3-9099-C40C66FF867C}">
                  <a14:compatExt spid="_x0000_s2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14</xdr:row>
          <xdr:rowOff>144780</xdr:rowOff>
        </xdr:from>
        <xdr:to>
          <xdr:col>2</xdr:col>
          <xdr:colOff>45720</xdr:colOff>
          <xdr:row>16</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144780</xdr:rowOff>
        </xdr:from>
        <xdr:to>
          <xdr:col>2</xdr:col>
          <xdr:colOff>45720</xdr:colOff>
          <xdr:row>18</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xdr:row>
          <xdr:rowOff>144780</xdr:rowOff>
        </xdr:from>
        <xdr:to>
          <xdr:col>2</xdr:col>
          <xdr:colOff>45720</xdr:colOff>
          <xdr:row>20</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144780</xdr:rowOff>
        </xdr:from>
        <xdr:to>
          <xdr:col>2</xdr:col>
          <xdr:colOff>45720</xdr:colOff>
          <xdr:row>22</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22</xdr:row>
          <xdr:rowOff>144780</xdr:rowOff>
        </xdr:from>
        <xdr:to>
          <xdr:col>2</xdr:col>
          <xdr:colOff>45720</xdr:colOff>
          <xdr:row>24</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24</xdr:row>
          <xdr:rowOff>144780</xdr:rowOff>
        </xdr:from>
        <xdr:to>
          <xdr:col>2</xdr:col>
          <xdr:colOff>45720</xdr:colOff>
          <xdr:row>26</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144780</xdr:rowOff>
        </xdr:from>
        <xdr:to>
          <xdr:col>2</xdr:col>
          <xdr:colOff>45720</xdr:colOff>
          <xdr:row>28</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144780</xdr:rowOff>
        </xdr:from>
        <xdr:to>
          <xdr:col>2</xdr:col>
          <xdr:colOff>45720</xdr:colOff>
          <xdr:row>30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144780</xdr:rowOff>
        </xdr:from>
        <xdr:to>
          <xdr:col>2</xdr:col>
          <xdr:colOff>45720</xdr:colOff>
          <xdr:row>32</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144780</xdr:rowOff>
        </xdr:from>
        <xdr:to>
          <xdr:col>2</xdr:col>
          <xdr:colOff>45720</xdr:colOff>
          <xdr:row>34</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34</xdr:row>
          <xdr:rowOff>144780</xdr:rowOff>
        </xdr:from>
        <xdr:to>
          <xdr:col>2</xdr:col>
          <xdr:colOff>45720</xdr:colOff>
          <xdr:row>36</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36</xdr:row>
          <xdr:rowOff>144780</xdr:rowOff>
        </xdr:from>
        <xdr:to>
          <xdr:col>2</xdr:col>
          <xdr:colOff>45720</xdr:colOff>
          <xdr:row>38</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38</xdr:row>
          <xdr:rowOff>144780</xdr:rowOff>
        </xdr:from>
        <xdr:to>
          <xdr:col>2</xdr:col>
          <xdr:colOff>45720</xdr:colOff>
          <xdr:row>40</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14</xdr:row>
          <xdr:rowOff>144780</xdr:rowOff>
        </xdr:from>
        <xdr:to>
          <xdr:col>15</xdr:col>
          <xdr:colOff>45720</xdr:colOff>
          <xdr:row>16</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0</xdr:row>
          <xdr:rowOff>0</xdr:rowOff>
        </xdr:from>
        <xdr:to>
          <xdr:col>4</xdr:col>
          <xdr:colOff>99060</xdr:colOff>
          <xdr:row>1</xdr:row>
          <xdr:rowOff>22860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144780</xdr:rowOff>
        </xdr:from>
        <xdr:to>
          <xdr:col>15</xdr:col>
          <xdr:colOff>45720</xdr:colOff>
          <xdr:row>18</xdr:row>
          <xdr:rowOff>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144780</xdr:rowOff>
        </xdr:from>
        <xdr:to>
          <xdr:col>15</xdr:col>
          <xdr:colOff>45720</xdr:colOff>
          <xdr:row>20</xdr:row>
          <xdr:rowOff>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20</xdr:row>
          <xdr:rowOff>144780</xdr:rowOff>
        </xdr:from>
        <xdr:to>
          <xdr:col>15</xdr:col>
          <xdr:colOff>45720</xdr:colOff>
          <xdr:row>22</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22</xdr:row>
          <xdr:rowOff>144780</xdr:rowOff>
        </xdr:from>
        <xdr:to>
          <xdr:col>15</xdr:col>
          <xdr:colOff>45720</xdr:colOff>
          <xdr:row>24</xdr:row>
          <xdr:rowOff>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144780</xdr:rowOff>
        </xdr:from>
        <xdr:to>
          <xdr:col>15</xdr:col>
          <xdr:colOff>45720</xdr:colOff>
          <xdr:row>26</xdr:row>
          <xdr:rowOff>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144780</xdr:rowOff>
        </xdr:from>
        <xdr:to>
          <xdr:col>15</xdr:col>
          <xdr:colOff>45720</xdr:colOff>
          <xdr:row>28</xdr:row>
          <xdr:rowOff>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144780</xdr:rowOff>
        </xdr:from>
        <xdr:to>
          <xdr:col>15</xdr:col>
          <xdr:colOff>45720</xdr:colOff>
          <xdr:row>30</xdr:row>
          <xdr:rowOff>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144780</xdr:rowOff>
        </xdr:from>
        <xdr:to>
          <xdr:col>15</xdr:col>
          <xdr:colOff>45720</xdr:colOff>
          <xdr:row>32</xdr:row>
          <xdr:rowOff>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144780</xdr:rowOff>
        </xdr:from>
        <xdr:to>
          <xdr:col>15</xdr:col>
          <xdr:colOff>45720</xdr:colOff>
          <xdr:row>34</xdr:row>
          <xdr:rowOff>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144780</xdr:rowOff>
        </xdr:from>
        <xdr:to>
          <xdr:col>15</xdr:col>
          <xdr:colOff>45720</xdr:colOff>
          <xdr:row>36</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144780</xdr:rowOff>
        </xdr:from>
        <xdr:to>
          <xdr:col>15</xdr:col>
          <xdr:colOff>45720</xdr:colOff>
          <xdr:row>38</xdr:row>
          <xdr:rowOff>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144780</xdr:rowOff>
        </xdr:from>
        <xdr:to>
          <xdr:col>15</xdr:col>
          <xdr:colOff>45720</xdr:colOff>
          <xdr:row>40</xdr:row>
          <xdr:rowOff>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144780</xdr:rowOff>
        </xdr:from>
        <xdr:to>
          <xdr:col>2</xdr:col>
          <xdr:colOff>45720</xdr:colOff>
          <xdr:row>18</xdr:row>
          <xdr:rowOff>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144780</xdr:rowOff>
        </xdr:from>
        <xdr:to>
          <xdr:col>15</xdr:col>
          <xdr:colOff>45720</xdr:colOff>
          <xdr:row>18</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xdr:row>
          <xdr:rowOff>144780</xdr:rowOff>
        </xdr:from>
        <xdr:to>
          <xdr:col>2</xdr:col>
          <xdr:colOff>45720</xdr:colOff>
          <xdr:row>20</xdr:row>
          <xdr:rowOff>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144780</xdr:rowOff>
        </xdr:from>
        <xdr:to>
          <xdr:col>15</xdr:col>
          <xdr:colOff>45720</xdr:colOff>
          <xdr:row>20</xdr:row>
          <xdr:rowOff>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xdr:row>
          <xdr:rowOff>144780</xdr:rowOff>
        </xdr:from>
        <xdr:to>
          <xdr:col>2</xdr:col>
          <xdr:colOff>45720</xdr:colOff>
          <xdr:row>20</xdr:row>
          <xdr:rowOff>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144780</xdr:rowOff>
        </xdr:from>
        <xdr:to>
          <xdr:col>15</xdr:col>
          <xdr:colOff>45720</xdr:colOff>
          <xdr:row>20</xdr:row>
          <xdr:rowOff>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144780</xdr:rowOff>
        </xdr:from>
        <xdr:to>
          <xdr:col>2</xdr:col>
          <xdr:colOff>45720</xdr:colOff>
          <xdr:row>22</xdr:row>
          <xdr:rowOff>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20</xdr:row>
          <xdr:rowOff>144780</xdr:rowOff>
        </xdr:from>
        <xdr:to>
          <xdr:col>15</xdr:col>
          <xdr:colOff>45720</xdr:colOff>
          <xdr:row>22</xdr:row>
          <xdr:rowOff>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144780</xdr:rowOff>
        </xdr:from>
        <xdr:to>
          <xdr:col>2</xdr:col>
          <xdr:colOff>45720</xdr:colOff>
          <xdr:row>22</xdr:row>
          <xdr:rowOff>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20</xdr:row>
          <xdr:rowOff>144780</xdr:rowOff>
        </xdr:from>
        <xdr:to>
          <xdr:col>15</xdr:col>
          <xdr:colOff>45720</xdr:colOff>
          <xdr:row>22</xdr:row>
          <xdr:rowOff>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22</xdr:row>
          <xdr:rowOff>144780</xdr:rowOff>
        </xdr:from>
        <xdr:to>
          <xdr:col>2</xdr:col>
          <xdr:colOff>45720</xdr:colOff>
          <xdr:row>24</xdr:row>
          <xdr:rowOff>0</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22</xdr:row>
          <xdr:rowOff>144780</xdr:rowOff>
        </xdr:from>
        <xdr:to>
          <xdr:col>15</xdr:col>
          <xdr:colOff>45720</xdr:colOff>
          <xdr:row>24</xdr:row>
          <xdr:rowOff>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22</xdr:row>
          <xdr:rowOff>144780</xdr:rowOff>
        </xdr:from>
        <xdr:to>
          <xdr:col>2</xdr:col>
          <xdr:colOff>45720</xdr:colOff>
          <xdr:row>24</xdr:row>
          <xdr:rowOff>0</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22</xdr:row>
          <xdr:rowOff>144780</xdr:rowOff>
        </xdr:from>
        <xdr:to>
          <xdr:col>15</xdr:col>
          <xdr:colOff>45720</xdr:colOff>
          <xdr:row>24</xdr:row>
          <xdr:rowOff>0</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24</xdr:row>
          <xdr:rowOff>144780</xdr:rowOff>
        </xdr:from>
        <xdr:to>
          <xdr:col>2</xdr:col>
          <xdr:colOff>45720</xdr:colOff>
          <xdr:row>26</xdr:row>
          <xdr:rowOff>0</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144780</xdr:rowOff>
        </xdr:from>
        <xdr:to>
          <xdr:col>15</xdr:col>
          <xdr:colOff>45720</xdr:colOff>
          <xdr:row>26</xdr:row>
          <xdr:rowOff>0</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24</xdr:row>
          <xdr:rowOff>144780</xdr:rowOff>
        </xdr:from>
        <xdr:to>
          <xdr:col>2</xdr:col>
          <xdr:colOff>45720</xdr:colOff>
          <xdr:row>26</xdr:row>
          <xdr:rowOff>0</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144780</xdr:rowOff>
        </xdr:from>
        <xdr:to>
          <xdr:col>15</xdr:col>
          <xdr:colOff>45720</xdr:colOff>
          <xdr:row>26</xdr:row>
          <xdr:rowOff>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144780</xdr:rowOff>
        </xdr:from>
        <xdr:to>
          <xdr:col>2</xdr:col>
          <xdr:colOff>45720</xdr:colOff>
          <xdr:row>28</xdr:row>
          <xdr:rowOff>0</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144780</xdr:rowOff>
        </xdr:from>
        <xdr:to>
          <xdr:col>15</xdr:col>
          <xdr:colOff>45720</xdr:colOff>
          <xdr:row>28</xdr:row>
          <xdr:rowOff>0</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144780</xdr:rowOff>
        </xdr:from>
        <xdr:to>
          <xdr:col>2</xdr:col>
          <xdr:colOff>45720</xdr:colOff>
          <xdr:row>28</xdr:row>
          <xdr:rowOff>0</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144780</xdr:rowOff>
        </xdr:from>
        <xdr:to>
          <xdr:col>15</xdr:col>
          <xdr:colOff>45720</xdr:colOff>
          <xdr:row>28</xdr:row>
          <xdr:rowOff>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144780</xdr:rowOff>
        </xdr:from>
        <xdr:to>
          <xdr:col>2</xdr:col>
          <xdr:colOff>45720</xdr:colOff>
          <xdr:row>30</xdr:row>
          <xdr:rowOff>0</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144780</xdr:rowOff>
        </xdr:from>
        <xdr:to>
          <xdr:col>15</xdr:col>
          <xdr:colOff>45720</xdr:colOff>
          <xdr:row>30</xdr:row>
          <xdr:rowOff>0</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144780</xdr:rowOff>
        </xdr:from>
        <xdr:to>
          <xdr:col>2</xdr:col>
          <xdr:colOff>45720</xdr:colOff>
          <xdr:row>30</xdr:row>
          <xdr:rowOff>0</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144780</xdr:rowOff>
        </xdr:from>
        <xdr:to>
          <xdr:col>15</xdr:col>
          <xdr:colOff>45720</xdr:colOff>
          <xdr:row>30</xdr:row>
          <xdr:rowOff>0</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144780</xdr:rowOff>
        </xdr:from>
        <xdr:to>
          <xdr:col>2</xdr:col>
          <xdr:colOff>45720</xdr:colOff>
          <xdr:row>32</xdr:row>
          <xdr:rowOff>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144780</xdr:rowOff>
        </xdr:from>
        <xdr:to>
          <xdr:col>15</xdr:col>
          <xdr:colOff>45720</xdr:colOff>
          <xdr:row>32</xdr:row>
          <xdr:rowOff>0</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144780</xdr:rowOff>
        </xdr:from>
        <xdr:to>
          <xdr:col>2</xdr:col>
          <xdr:colOff>45720</xdr:colOff>
          <xdr:row>32</xdr:row>
          <xdr:rowOff>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144780</xdr:rowOff>
        </xdr:from>
        <xdr:to>
          <xdr:col>15</xdr:col>
          <xdr:colOff>45720</xdr:colOff>
          <xdr:row>32</xdr:row>
          <xdr:rowOff>0</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144780</xdr:rowOff>
        </xdr:from>
        <xdr:to>
          <xdr:col>2</xdr:col>
          <xdr:colOff>45720</xdr:colOff>
          <xdr:row>34</xdr:row>
          <xdr:rowOff>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144780</xdr:rowOff>
        </xdr:from>
        <xdr:to>
          <xdr:col>15</xdr:col>
          <xdr:colOff>45720</xdr:colOff>
          <xdr:row>34</xdr:row>
          <xdr:rowOff>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144780</xdr:rowOff>
        </xdr:from>
        <xdr:to>
          <xdr:col>2</xdr:col>
          <xdr:colOff>45720</xdr:colOff>
          <xdr:row>34</xdr:row>
          <xdr:rowOff>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144780</xdr:rowOff>
        </xdr:from>
        <xdr:to>
          <xdr:col>15</xdr:col>
          <xdr:colOff>45720</xdr:colOff>
          <xdr:row>34</xdr:row>
          <xdr:rowOff>0</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34</xdr:row>
          <xdr:rowOff>144780</xdr:rowOff>
        </xdr:from>
        <xdr:to>
          <xdr:col>2</xdr:col>
          <xdr:colOff>45720</xdr:colOff>
          <xdr:row>36</xdr:row>
          <xdr:rowOff>0</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144780</xdr:rowOff>
        </xdr:from>
        <xdr:to>
          <xdr:col>15</xdr:col>
          <xdr:colOff>45720</xdr:colOff>
          <xdr:row>36</xdr:row>
          <xdr:rowOff>0</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34</xdr:row>
          <xdr:rowOff>144780</xdr:rowOff>
        </xdr:from>
        <xdr:to>
          <xdr:col>2</xdr:col>
          <xdr:colOff>45720</xdr:colOff>
          <xdr:row>36</xdr:row>
          <xdr:rowOff>0</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144780</xdr:rowOff>
        </xdr:from>
        <xdr:to>
          <xdr:col>15</xdr:col>
          <xdr:colOff>45720</xdr:colOff>
          <xdr:row>36</xdr:row>
          <xdr:rowOff>0</xdr:rowOff>
        </xdr:to>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36</xdr:row>
          <xdr:rowOff>144780</xdr:rowOff>
        </xdr:from>
        <xdr:to>
          <xdr:col>2</xdr:col>
          <xdr:colOff>45720</xdr:colOff>
          <xdr:row>38</xdr:row>
          <xdr:rowOff>0</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144780</xdr:rowOff>
        </xdr:from>
        <xdr:to>
          <xdr:col>15</xdr:col>
          <xdr:colOff>45720</xdr:colOff>
          <xdr:row>38</xdr:row>
          <xdr:rowOff>0</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36</xdr:row>
          <xdr:rowOff>144780</xdr:rowOff>
        </xdr:from>
        <xdr:to>
          <xdr:col>2</xdr:col>
          <xdr:colOff>45720</xdr:colOff>
          <xdr:row>38</xdr:row>
          <xdr:rowOff>0</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144780</xdr:rowOff>
        </xdr:from>
        <xdr:to>
          <xdr:col>15</xdr:col>
          <xdr:colOff>45720</xdr:colOff>
          <xdr:row>38</xdr:row>
          <xdr:rowOff>0</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38</xdr:row>
          <xdr:rowOff>144780</xdr:rowOff>
        </xdr:from>
        <xdr:to>
          <xdr:col>2</xdr:col>
          <xdr:colOff>45720</xdr:colOff>
          <xdr:row>40</xdr:row>
          <xdr:rowOff>0</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144780</xdr:rowOff>
        </xdr:from>
        <xdr:to>
          <xdr:col>15</xdr:col>
          <xdr:colOff>45720</xdr:colOff>
          <xdr:row>40</xdr:row>
          <xdr:rowOff>0</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38</xdr:row>
          <xdr:rowOff>144780</xdr:rowOff>
        </xdr:from>
        <xdr:to>
          <xdr:col>2</xdr:col>
          <xdr:colOff>45720</xdr:colOff>
          <xdr:row>40</xdr:row>
          <xdr:rowOff>0</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144780</xdr:rowOff>
        </xdr:from>
        <xdr:to>
          <xdr:col>15</xdr:col>
          <xdr:colOff>45720</xdr:colOff>
          <xdr:row>40</xdr:row>
          <xdr:rowOff>0</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10</xdr:row>
          <xdr:rowOff>60960</xdr:rowOff>
        </xdr:from>
        <xdr:to>
          <xdr:col>2</xdr:col>
          <xdr:colOff>38100</xdr:colOff>
          <xdr:row>10</xdr:row>
          <xdr:rowOff>274320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8</xdr:row>
          <xdr:rowOff>251460</xdr:rowOff>
        </xdr:from>
        <xdr:to>
          <xdr:col>15</xdr:col>
          <xdr:colOff>7620</xdr:colOff>
          <xdr:row>12</xdr:row>
          <xdr:rowOff>83820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xdr:row>
          <xdr:rowOff>373380</xdr:rowOff>
        </xdr:from>
        <xdr:to>
          <xdr:col>1</xdr:col>
          <xdr:colOff>259080</xdr:colOff>
          <xdr:row>9</xdr:row>
          <xdr:rowOff>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xdr:row>
          <xdr:rowOff>297180</xdr:rowOff>
        </xdr:from>
        <xdr:to>
          <xdr:col>14</xdr:col>
          <xdr:colOff>266700</xdr:colOff>
          <xdr:row>10</xdr:row>
          <xdr:rowOff>76200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60960</xdr:rowOff>
        </xdr:from>
        <xdr:to>
          <xdr:col>2</xdr:col>
          <xdr:colOff>38100</xdr:colOff>
          <xdr:row>14</xdr:row>
          <xdr:rowOff>274320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259080</xdr:colOff>
          <xdr:row>13</xdr:row>
          <xdr:rowOff>7620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251460</xdr:rowOff>
        </xdr:from>
        <xdr:to>
          <xdr:col>14</xdr:col>
          <xdr:colOff>266700</xdr:colOff>
          <xdr:row>14</xdr:row>
          <xdr:rowOff>68580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60960</xdr:rowOff>
        </xdr:from>
        <xdr:to>
          <xdr:col>2</xdr:col>
          <xdr:colOff>38100</xdr:colOff>
          <xdr:row>18</xdr:row>
          <xdr:rowOff>274320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251460</xdr:rowOff>
        </xdr:from>
        <xdr:to>
          <xdr:col>15</xdr:col>
          <xdr:colOff>7620</xdr:colOff>
          <xdr:row>20</xdr:row>
          <xdr:rowOff>83820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22860</xdr:rowOff>
        </xdr:from>
        <xdr:to>
          <xdr:col>1</xdr:col>
          <xdr:colOff>259080</xdr:colOff>
          <xdr:row>17</xdr:row>
          <xdr:rowOff>7620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14</xdr:row>
          <xdr:rowOff>266700</xdr:rowOff>
        </xdr:from>
        <xdr:to>
          <xdr:col>14</xdr:col>
          <xdr:colOff>266700</xdr:colOff>
          <xdr:row>18</xdr:row>
          <xdr:rowOff>83820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60960</xdr:rowOff>
        </xdr:from>
        <xdr:to>
          <xdr:col>2</xdr:col>
          <xdr:colOff>38100</xdr:colOff>
          <xdr:row>22</xdr:row>
          <xdr:rowOff>274320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22860</xdr:rowOff>
        </xdr:from>
        <xdr:to>
          <xdr:col>1</xdr:col>
          <xdr:colOff>259080</xdr:colOff>
          <xdr:row>21</xdr:row>
          <xdr:rowOff>7620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266700</xdr:rowOff>
        </xdr:from>
        <xdr:to>
          <xdr:col>14</xdr:col>
          <xdr:colOff>266700</xdr:colOff>
          <xdr:row>22</xdr:row>
          <xdr:rowOff>83820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45720</xdr:rowOff>
        </xdr:from>
        <xdr:to>
          <xdr:col>2</xdr:col>
          <xdr:colOff>38100</xdr:colOff>
          <xdr:row>26</xdr:row>
          <xdr:rowOff>266700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251460</xdr:rowOff>
        </xdr:from>
        <xdr:to>
          <xdr:col>15</xdr:col>
          <xdr:colOff>7620</xdr:colOff>
          <xdr:row>28</xdr:row>
          <xdr:rowOff>83820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22860</xdr:rowOff>
        </xdr:from>
        <xdr:to>
          <xdr:col>1</xdr:col>
          <xdr:colOff>259080</xdr:colOff>
          <xdr:row>25</xdr:row>
          <xdr:rowOff>7620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22</xdr:row>
          <xdr:rowOff>266700</xdr:rowOff>
        </xdr:from>
        <xdr:to>
          <xdr:col>14</xdr:col>
          <xdr:colOff>266700</xdr:colOff>
          <xdr:row>26</xdr:row>
          <xdr:rowOff>83820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45720</xdr:rowOff>
        </xdr:from>
        <xdr:to>
          <xdr:col>2</xdr:col>
          <xdr:colOff>38100</xdr:colOff>
          <xdr:row>30</xdr:row>
          <xdr:rowOff>266700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22860</xdr:rowOff>
        </xdr:from>
        <xdr:to>
          <xdr:col>1</xdr:col>
          <xdr:colOff>259080</xdr:colOff>
          <xdr:row>29</xdr:row>
          <xdr:rowOff>7620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266700</xdr:rowOff>
        </xdr:from>
        <xdr:to>
          <xdr:col>14</xdr:col>
          <xdr:colOff>266700</xdr:colOff>
          <xdr:row>30</xdr:row>
          <xdr:rowOff>83820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45720</xdr:rowOff>
        </xdr:from>
        <xdr:to>
          <xdr:col>2</xdr:col>
          <xdr:colOff>38100</xdr:colOff>
          <xdr:row>34</xdr:row>
          <xdr:rowOff>266700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251460</xdr:rowOff>
        </xdr:from>
        <xdr:to>
          <xdr:col>15</xdr:col>
          <xdr:colOff>7620</xdr:colOff>
          <xdr:row>36</xdr:row>
          <xdr:rowOff>83820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22860</xdr:rowOff>
        </xdr:from>
        <xdr:to>
          <xdr:col>1</xdr:col>
          <xdr:colOff>259080</xdr:colOff>
          <xdr:row>33</xdr:row>
          <xdr:rowOff>7620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259080</xdr:rowOff>
        </xdr:from>
        <xdr:to>
          <xdr:col>14</xdr:col>
          <xdr:colOff>266700</xdr:colOff>
          <xdr:row>34</xdr:row>
          <xdr:rowOff>76200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45720</xdr:rowOff>
        </xdr:from>
        <xdr:to>
          <xdr:col>2</xdr:col>
          <xdr:colOff>38100</xdr:colOff>
          <xdr:row>38</xdr:row>
          <xdr:rowOff>266700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22860</xdr:rowOff>
        </xdr:from>
        <xdr:to>
          <xdr:col>1</xdr:col>
          <xdr:colOff>259080</xdr:colOff>
          <xdr:row>37</xdr:row>
          <xdr:rowOff>7620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266700</xdr:rowOff>
        </xdr:from>
        <xdr:to>
          <xdr:col>14</xdr:col>
          <xdr:colOff>266700</xdr:colOff>
          <xdr:row>38</xdr:row>
          <xdr:rowOff>83820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45720</xdr:rowOff>
        </xdr:from>
        <xdr:to>
          <xdr:col>2</xdr:col>
          <xdr:colOff>38100</xdr:colOff>
          <xdr:row>42</xdr:row>
          <xdr:rowOff>266700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40</xdr:row>
          <xdr:rowOff>251460</xdr:rowOff>
        </xdr:from>
        <xdr:to>
          <xdr:col>15</xdr:col>
          <xdr:colOff>7620</xdr:colOff>
          <xdr:row>44</xdr:row>
          <xdr:rowOff>83820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22860</xdr:rowOff>
        </xdr:from>
        <xdr:to>
          <xdr:col>1</xdr:col>
          <xdr:colOff>259080</xdr:colOff>
          <xdr:row>41</xdr:row>
          <xdr:rowOff>7620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266700</xdr:rowOff>
        </xdr:from>
        <xdr:to>
          <xdr:col>14</xdr:col>
          <xdr:colOff>266700</xdr:colOff>
          <xdr:row>42</xdr:row>
          <xdr:rowOff>83820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45720</xdr:rowOff>
        </xdr:from>
        <xdr:to>
          <xdr:col>2</xdr:col>
          <xdr:colOff>38100</xdr:colOff>
          <xdr:row>46</xdr:row>
          <xdr:rowOff>266700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22860</xdr:rowOff>
        </xdr:from>
        <xdr:to>
          <xdr:col>1</xdr:col>
          <xdr:colOff>259080</xdr:colOff>
          <xdr:row>45</xdr:row>
          <xdr:rowOff>7620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42</xdr:row>
          <xdr:rowOff>266700</xdr:rowOff>
        </xdr:from>
        <xdr:to>
          <xdr:col>14</xdr:col>
          <xdr:colOff>266700</xdr:colOff>
          <xdr:row>46</xdr:row>
          <xdr:rowOff>83820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12</xdr:row>
          <xdr:rowOff>259080</xdr:rowOff>
        </xdr:from>
        <xdr:to>
          <xdr:col>14</xdr:col>
          <xdr:colOff>266700</xdr:colOff>
          <xdr:row>16</xdr:row>
          <xdr:rowOff>76200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20</xdr:row>
          <xdr:rowOff>259080</xdr:rowOff>
        </xdr:from>
        <xdr:to>
          <xdr:col>14</xdr:col>
          <xdr:colOff>266700</xdr:colOff>
          <xdr:row>24</xdr:row>
          <xdr:rowOff>76200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259080</xdr:rowOff>
        </xdr:from>
        <xdr:to>
          <xdr:col>14</xdr:col>
          <xdr:colOff>266700</xdr:colOff>
          <xdr:row>32</xdr:row>
          <xdr:rowOff>76200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259080</xdr:rowOff>
        </xdr:from>
        <xdr:to>
          <xdr:col>14</xdr:col>
          <xdr:colOff>266700</xdr:colOff>
          <xdr:row>40</xdr:row>
          <xdr:rowOff>76200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44</xdr:row>
          <xdr:rowOff>259080</xdr:rowOff>
        </xdr:from>
        <xdr:to>
          <xdr:col>14</xdr:col>
          <xdr:colOff>266700</xdr:colOff>
          <xdr:row>48</xdr:row>
          <xdr:rowOff>76200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10</xdr:row>
          <xdr:rowOff>60960</xdr:rowOff>
        </xdr:from>
        <xdr:to>
          <xdr:col>2</xdr:col>
          <xdr:colOff>38100</xdr:colOff>
          <xdr:row>10</xdr:row>
          <xdr:rowOff>274320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8</xdr:row>
          <xdr:rowOff>251460</xdr:rowOff>
        </xdr:from>
        <xdr:to>
          <xdr:col>15</xdr:col>
          <xdr:colOff>7620</xdr:colOff>
          <xdr:row>12</xdr:row>
          <xdr:rowOff>83820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xdr:row>
          <xdr:rowOff>373380</xdr:rowOff>
        </xdr:from>
        <xdr:to>
          <xdr:col>1</xdr:col>
          <xdr:colOff>259080</xdr:colOff>
          <xdr:row>9</xdr:row>
          <xdr:rowOff>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xdr:row>
          <xdr:rowOff>297180</xdr:rowOff>
        </xdr:from>
        <xdr:to>
          <xdr:col>14</xdr:col>
          <xdr:colOff>266700</xdr:colOff>
          <xdr:row>10</xdr:row>
          <xdr:rowOff>76200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60960</xdr:rowOff>
        </xdr:from>
        <xdr:to>
          <xdr:col>2</xdr:col>
          <xdr:colOff>38100</xdr:colOff>
          <xdr:row>14</xdr:row>
          <xdr:rowOff>274320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259080</xdr:colOff>
          <xdr:row>13</xdr:row>
          <xdr:rowOff>7620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251460</xdr:rowOff>
        </xdr:from>
        <xdr:to>
          <xdr:col>14</xdr:col>
          <xdr:colOff>266700</xdr:colOff>
          <xdr:row>14</xdr:row>
          <xdr:rowOff>68580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60960</xdr:rowOff>
        </xdr:from>
        <xdr:to>
          <xdr:col>2</xdr:col>
          <xdr:colOff>38100</xdr:colOff>
          <xdr:row>18</xdr:row>
          <xdr:rowOff>274320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251460</xdr:rowOff>
        </xdr:from>
        <xdr:to>
          <xdr:col>15</xdr:col>
          <xdr:colOff>7620</xdr:colOff>
          <xdr:row>20</xdr:row>
          <xdr:rowOff>83820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22860</xdr:rowOff>
        </xdr:from>
        <xdr:to>
          <xdr:col>1</xdr:col>
          <xdr:colOff>259080</xdr:colOff>
          <xdr:row>17</xdr:row>
          <xdr:rowOff>7620</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14</xdr:row>
          <xdr:rowOff>266700</xdr:rowOff>
        </xdr:from>
        <xdr:to>
          <xdr:col>14</xdr:col>
          <xdr:colOff>266700</xdr:colOff>
          <xdr:row>18</xdr:row>
          <xdr:rowOff>83820</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60960</xdr:rowOff>
        </xdr:from>
        <xdr:to>
          <xdr:col>2</xdr:col>
          <xdr:colOff>38100</xdr:colOff>
          <xdr:row>22</xdr:row>
          <xdr:rowOff>274320</xdr:rowOff>
        </xdr:to>
        <xdr:sp macro="" textlink="">
          <xdr:nvSpPr>
            <xdr:cNvPr id="21516" name="Check Box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22860</xdr:rowOff>
        </xdr:from>
        <xdr:to>
          <xdr:col>1</xdr:col>
          <xdr:colOff>259080</xdr:colOff>
          <xdr:row>21</xdr:row>
          <xdr:rowOff>7620</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266700</xdr:rowOff>
        </xdr:from>
        <xdr:to>
          <xdr:col>14</xdr:col>
          <xdr:colOff>266700</xdr:colOff>
          <xdr:row>22</xdr:row>
          <xdr:rowOff>83820</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45720</xdr:rowOff>
        </xdr:from>
        <xdr:to>
          <xdr:col>2</xdr:col>
          <xdr:colOff>38100</xdr:colOff>
          <xdr:row>26</xdr:row>
          <xdr:rowOff>266700</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251460</xdr:rowOff>
        </xdr:from>
        <xdr:to>
          <xdr:col>15</xdr:col>
          <xdr:colOff>7620</xdr:colOff>
          <xdr:row>28</xdr:row>
          <xdr:rowOff>83820</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22860</xdr:rowOff>
        </xdr:from>
        <xdr:to>
          <xdr:col>1</xdr:col>
          <xdr:colOff>259080</xdr:colOff>
          <xdr:row>25</xdr:row>
          <xdr:rowOff>7620</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22</xdr:row>
          <xdr:rowOff>266700</xdr:rowOff>
        </xdr:from>
        <xdr:to>
          <xdr:col>14</xdr:col>
          <xdr:colOff>266700</xdr:colOff>
          <xdr:row>26</xdr:row>
          <xdr:rowOff>83820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45720</xdr:rowOff>
        </xdr:from>
        <xdr:to>
          <xdr:col>2</xdr:col>
          <xdr:colOff>38100</xdr:colOff>
          <xdr:row>30</xdr:row>
          <xdr:rowOff>266700</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22860</xdr:rowOff>
        </xdr:from>
        <xdr:to>
          <xdr:col>1</xdr:col>
          <xdr:colOff>259080</xdr:colOff>
          <xdr:row>29</xdr:row>
          <xdr:rowOff>7620</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266700</xdr:rowOff>
        </xdr:from>
        <xdr:to>
          <xdr:col>14</xdr:col>
          <xdr:colOff>266700</xdr:colOff>
          <xdr:row>30</xdr:row>
          <xdr:rowOff>83820</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45720</xdr:rowOff>
        </xdr:from>
        <xdr:to>
          <xdr:col>2</xdr:col>
          <xdr:colOff>38100</xdr:colOff>
          <xdr:row>34</xdr:row>
          <xdr:rowOff>266700</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251460</xdr:rowOff>
        </xdr:from>
        <xdr:to>
          <xdr:col>15</xdr:col>
          <xdr:colOff>7620</xdr:colOff>
          <xdr:row>36</xdr:row>
          <xdr:rowOff>83820</xdr:rowOff>
        </xdr:to>
        <xdr:sp macro="" textlink="">
          <xdr:nvSpPr>
            <xdr:cNvPr id="21527" name="Check Box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22860</xdr:rowOff>
        </xdr:from>
        <xdr:to>
          <xdr:col>1</xdr:col>
          <xdr:colOff>259080</xdr:colOff>
          <xdr:row>33</xdr:row>
          <xdr:rowOff>7620</xdr:rowOff>
        </xdr:to>
        <xdr:sp macro="" textlink="">
          <xdr:nvSpPr>
            <xdr:cNvPr id="21528" name="Check Box 24" hidden="1">
              <a:extLst>
                <a:ext uri="{63B3BB69-23CF-44E3-9099-C40C66FF867C}">
                  <a14:compatExt spid="_x0000_s2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259080</xdr:rowOff>
        </xdr:from>
        <xdr:to>
          <xdr:col>14</xdr:col>
          <xdr:colOff>266700</xdr:colOff>
          <xdr:row>34</xdr:row>
          <xdr:rowOff>76200</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45720</xdr:rowOff>
        </xdr:from>
        <xdr:to>
          <xdr:col>2</xdr:col>
          <xdr:colOff>38100</xdr:colOff>
          <xdr:row>38</xdr:row>
          <xdr:rowOff>266700</xdr:rowOff>
        </xdr:to>
        <xdr:sp macro="" textlink="">
          <xdr:nvSpPr>
            <xdr:cNvPr id="21530" name="Check Box 26" hidden="1">
              <a:extLst>
                <a:ext uri="{63B3BB69-23CF-44E3-9099-C40C66FF867C}">
                  <a14:compatExt spid="_x0000_s2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22860</xdr:rowOff>
        </xdr:from>
        <xdr:to>
          <xdr:col>1</xdr:col>
          <xdr:colOff>259080</xdr:colOff>
          <xdr:row>37</xdr:row>
          <xdr:rowOff>7620</xdr:rowOff>
        </xdr:to>
        <xdr:sp macro="" textlink="">
          <xdr:nvSpPr>
            <xdr:cNvPr id="21531" name="Check Box 27" hidden="1">
              <a:extLst>
                <a:ext uri="{63B3BB69-23CF-44E3-9099-C40C66FF867C}">
                  <a14:compatExt spid="_x0000_s2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266700</xdr:rowOff>
        </xdr:from>
        <xdr:to>
          <xdr:col>14</xdr:col>
          <xdr:colOff>266700</xdr:colOff>
          <xdr:row>38</xdr:row>
          <xdr:rowOff>83820</xdr:rowOff>
        </xdr:to>
        <xdr:sp macro="" textlink="">
          <xdr:nvSpPr>
            <xdr:cNvPr id="21532" name="Check Box 28" hidden="1">
              <a:extLst>
                <a:ext uri="{63B3BB69-23CF-44E3-9099-C40C66FF867C}">
                  <a14:compatExt spid="_x0000_s2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45720</xdr:rowOff>
        </xdr:from>
        <xdr:to>
          <xdr:col>2</xdr:col>
          <xdr:colOff>38100</xdr:colOff>
          <xdr:row>42</xdr:row>
          <xdr:rowOff>266700</xdr:rowOff>
        </xdr:to>
        <xdr:sp macro="" textlink="">
          <xdr:nvSpPr>
            <xdr:cNvPr id="21533" name="Check Box 29" hidden="1">
              <a:extLst>
                <a:ext uri="{63B3BB69-23CF-44E3-9099-C40C66FF867C}">
                  <a14:compatExt spid="_x0000_s2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40</xdr:row>
          <xdr:rowOff>251460</xdr:rowOff>
        </xdr:from>
        <xdr:to>
          <xdr:col>15</xdr:col>
          <xdr:colOff>7620</xdr:colOff>
          <xdr:row>44</xdr:row>
          <xdr:rowOff>83820</xdr:rowOff>
        </xdr:to>
        <xdr:sp macro="" textlink="">
          <xdr:nvSpPr>
            <xdr:cNvPr id="21534" name="Check Box 30" hidden="1">
              <a:extLst>
                <a:ext uri="{63B3BB69-23CF-44E3-9099-C40C66FF867C}">
                  <a14:compatExt spid="_x0000_s2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22860</xdr:rowOff>
        </xdr:from>
        <xdr:to>
          <xdr:col>1</xdr:col>
          <xdr:colOff>259080</xdr:colOff>
          <xdr:row>41</xdr:row>
          <xdr:rowOff>7620</xdr:rowOff>
        </xdr:to>
        <xdr:sp macro="" textlink="">
          <xdr:nvSpPr>
            <xdr:cNvPr id="21535" name="Check Box 31" hidden="1">
              <a:extLst>
                <a:ext uri="{63B3BB69-23CF-44E3-9099-C40C66FF867C}">
                  <a14:compatExt spid="_x0000_s2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266700</xdr:rowOff>
        </xdr:from>
        <xdr:to>
          <xdr:col>14</xdr:col>
          <xdr:colOff>266700</xdr:colOff>
          <xdr:row>42</xdr:row>
          <xdr:rowOff>83820</xdr:rowOff>
        </xdr:to>
        <xdr:sp macro="" textlink="">
          <xdr:nvSpPr>
            <xdr:cNvPr id="21536" name="Check Box 32" hidden="1">
              <a:extLst>
                <a:ext uri="{63B3BB69-23CF-44E3-9099-C40C66FF867C}">
                  <a14:compatExt spid="_x0000_s2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45720</xdr:rowOff>
        </xdr:from>
        <xdr:to>
          <xdr:col>2</xdr:col>
          <xdr:colOff>38100</xdr:colOff>
          <xdr:row>46</xdr:row>
          <xdr:rowOff>266700</xdr:rowOff>
        </xdr:to>
        <xdr:sp macro="" textlink="">
          <xdr:nvSpPr>
            <xdr:cNvPr id="21537" name="Check Box 33" hidden="1">
              <a:extLst>
                <a:ext uri="{63B3BB69-23CF-44E3-9099-C40C66FF867C}">
                  <a14:compatExt spid="_x0000_s2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22860</xdr:rowOff>
        </xdr:from>
        <xdr:to>
          <xdr:col>1</xdr:col>
          <xdr:colOff>259080</xdr:colOff>
          <xdr:row>45</xdr:row>
          <xdr:rowOff>7620</xdr:rowOff>
        </xdr:to>
        <xdr:sp macro="" textlink="">
          <xdr:nvSpPr>
            <xdr:cNvPr id="21538" name="Check Box 34" hidden="1">
              <a:extLst>
                <a:ext uri="{63B3BB69-23CF-44E3-9099-C40C66FF867C}">
                  <a14:compatExt spid="_x0000_s2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42</xdr:row>
          <xdr:rowOff>266700</xdr:rowOff>
        </xdr:from>
        <xdr:to>
          <xdr:col>14</xdr:col>
          <xdr:colOff>266700</xdr:colOff>
          <xdr:row>46</xdr:row>
          <xdr:rowOff>83820</xdr:rowOff>
        </xdr:to>
        <xdr:sp macro="" textlink="">
          <xdr:nvSpPr>
            <xdr:cNvPr id="21539" name="Check Box 35" hidden="1">
              <a:extLst>
                <a:ext uri="{63B3BB69-23CF-44E3-9099-C40C66FF867C}">
                  <a14:compatExt spid="_x0000_s2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12</xdr:row>
          <xdr:rowOff>259080</xdr:rowOff>
        </xdr:from>
        <xdr:to>
          <xdr:col>14</xdr:col>
          <xdr:colOff>266700</xdr:colOff>
          <xdr:row>16</xdr:row>
          <xdr:rowOff>76200</xdr:rowOff>
        </xdr:to>
        <xdr:sp macro="" textlink="">
          <xdr:nvSpPr>
            <xdr:cNvPr id="21540" name="Check Box 36" hidden="1">
              <a:extLst>
                <a:ext uri="{63B3BB69-23CF-44E3-9099-C40C66FF867C}">
                  <a14:compatExt spid="_x0000_s2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20</xdr:row>
          <xdr:rowOff>259080</xdr:rowOff>
        </xdr:from>
        <xdr:to>
          <xdr:col>14</xdr:col>
          <xdr:colOff>266700</xdr:colOff>
          <xdr:row>24</xdr:row>
          <xdr:rowOff>76200</xdr:rowOff>
        </xdr:to>
        <xdr:sp macro="" textlink="">
          <xdr:nvSpPr>
            <xdr:cNvPr id="21541" name="Check Box 37" hidden="1">
              <a:extLst>
                <a:ext uri="{63B3BB69-23CF-44E3-9099-C40C66FF867C}">
                  <a14:compatExt spid="_x0000_s2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259080</xdr:rowOff>
        </xdr:from>
        <xdr:to>
          <xdr:col>14</xdr:col>
          <xdr:colOff>266700</xdr:colOff>
          <xdr:row>32</xdr:row>
          <xdr:rowOff>76200</xdr:rowOff>
        </xdr:to>
        <xdr:sp macro="" textlink="">
          <xdr:nvSpPr>
            <xdr:cNvPr id="21542" name="Check Box 38" hidden="1">
              <a:extLst>
                <a:ext uri="{63B3BB69-23CF-44E3-9099-C40C66FF867C}">
                  <a14:compatExt spid="_x0000_s2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259080</xdr:rowOff>
        </xdr:from>
        <xdr:to>
          <xdr:col>14</xdr:col>
          <xdr:colOff>266700</xdr:colOff>
          <xdr:row>40</xdr:row>
          <xdr:rowOff>76200</xdr:rowOff>
        </xdr:to>
        <xdr:sp macro="" textlink="">
          <xdr:nvSpPr>
            <xdr:cNvPr id="21543" name="Check Box 39" hidden="1">
              <a:extLst>
                <a:ext uri="{63B3BB69-23CF-44E3-9099-C40C66FF867C}">
                  <a14:compatExt spid="_x0000_s2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44</xdr:row>
          <xdr:rowOff>259080</xdr:rowOff>
        </xdr:from>
        <xdr:to>
          <xdr:col>14</xdr:col>
          <xdr:colOff>266700</xdr:colOff>
          <xdr:row>48</xdr:row>
          <xdr:rowOff>76200</xdr:rowOff>
        </xdr:to>
        <xdr:sp macro="" textlink="">
          <xdr:nvSpPr>
            <xdr:cNvPr id="21544" name="Check Box 40" hidden="1">
              <a:extLst>
                <a:ext uri="{63B3BB69-23CF-44E3-9099-C40C66FF867C}">
                  <a14:compatExt spid="_x0000_s2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10</xdr:row>
          <xdr:rowOff>60960</xdr:rowOff>
        </xdr:from>
        <xdr:to>
          <xdr:col>2</xdr:col>
          <xdr:colOff>38100</xdr:colOff>
          <xdr:row>10</xdr:row>
          <xdr:rowOff>274320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8</xdr:row>
          <xdr:rowOff>251460</xdr:rowOff>
        </xdr:from>
        <xdr:to>
          <xdr:col>15</xdr:col>
          <xdr:colOff>7620</xdr:colOff>
          <xdr:row>12</xdr:row>
          <xdr:rowOff>83820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xdr:row>
          <xdr:rowOff>373380</xdr:rowOff>
        </xdr:from>
        <xdr:to>
          <xdr:col>1</xdr:col>
          <xdr:colOff>259080</xdr:colOff>
          <xdr:row>9</xdr:row>
          <xdr:rowOff>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xdr:row>
          <xdr:rowOff>297180</xdr:rowOff>
        </xdr:from>
        <xdr:to>
          <xdr:col>14</xdr:col>
          <xdr:colOff>266700</xdr:colOff>
          <xdr:row>10</xdr:row>
          <xdr:rowOff>76200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60960</xdr:rowOff>
        </xdr:from>
        <xdr:to>
          <xdr:col>2</xdr:col>
          <xdr:colOff>38100</xdr:colOff>
          <xdr:row>14</xdr:row>
          <xdr:rowOff>274320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259080</xdr:colOff>
          <xdr:row>13</xdr:row>
          <xdr:rowOff>7620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251460</xdr:rowOff>
        </xdr:from>
        <xdr:to>
          <xdr:col>14</xdr:col>
          <xdr:colOff>266700</xdr:colOff>
          <xdr:row>14</xdr:row>
          <xdr:rowOff>68580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60960</xdr:rowOff>
        </xdr:from>
        <xdr:to>
          <xdr:col>2</xdr:col>
          <xdr:colOff>38100</xdr:colOff>
          <xdr:row>18</xdr:row>
          <xdr:rowOff>274320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251460</xdr:rowOff>
        </xdr:from>
        <xdr:to>
          <xdr:col>15</xdr:col>
          <xdr:colOff>7620</xdr:colOff>
          <xdr:row>20</xdr:row>
          <xdr:rowOff>83820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22860</xdr:rowOff>
        </xdr:from>
        <xdr:to>
          <xdr:col>1</xdr:col>
          <xdr:colOff>259080</xdr:colOff>
          <xdr:row>17</xdr:row>
          <xdr:rowOff>7620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14</xdr:row>
          <xdr:rowOff>266700</xdr:rowOff>
        </xdr:from>
        <xdr:to>
          <xdr:col>14</xdr:col>
          <xdr:colOff>266700</xdr:colOff>
          <xdr:row>18</xdr:row>
          <xdr:rowOff>83820</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60960</xdr:rowOff>
        </xdr:from>
        <xdr:to>
          <xdr:col>2</xdr:col>
          <xdr:colOff>38100</xdr:colOff>
          <xdr:row>22</xdr:row>
          <xdr:rowOff>274320</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22860</xdr:rowOff>
        </xdr:from>
        <xdr:to>
          <xdr:col>1</xdr:col>
          <xdr:colOff>259080</xdr:colOff>
          <xdr:row>21</xdr:row>
          <xdr:rowOff>7620</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266700</xdr:rowOff>
        </xdr:from>
        <xdr:to>
          <xdr:col>14</xdr:col>
          <xdr:colOff>266700</xdr:colOff>
          <xdr:row>22</xdr:row>
          <xdr:rowOff>83820</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45720</xdr:rowOff>
        </xdr:from>
        <xdr:to>
          <xdr:col>2</xdr:col>
          <xdr:colOff>38100</xdr:colOff>
          <xdr:row>26</xdr:row>
          <xdr:rowOff>266700</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251460</xdr:rowOff>
        </xdr:from>
        <xdr:to>
          <xdr:col>15</xdr:col>
          <xdr:colOff>7620</xdr:colOff>
          <xdr:row>28</xdr:row>
          <xdr:rowOff>83820</xdr:rowOff>
        </xdr:to>
        <xdr:sp macro="" textlink="">
          <xdr:nvSpPr>
            <xdr:cNvPr id="22544" name="Check Box 16" hidden="1">
              <a:extLst>
                <a:ext uri="{63B3BB69-23CF-44E3-9099-C40C66FF867C}">
                  <a14:compatExt spid="_x0000_s2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22860</xdr:rowOff>
        </xdr:from>
        <xdr:to>
          <xdr:col>1</xdr:col>
          <xdr:colOff>259080</xdr:colOff>
          <xdr:row>25</xdr:row>
          <xdr:rowOff>7620</xdr:rowOff>
        </xdr:to>
        <xdr:sp macro="" textlink="">
          <xdr:nvSpPr>
            <xdr:cNvPr id="22545" name="Check Box 17" hidden="1">
              <a:extLst>
                <a:ext uri="{63B3BB69-23CF-44E3-9099-C40C66FF867C}">
                  <a14:compatExt spid="_x0000_s2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22</xdr:row>
          <xdr:rowOff>266700</xdr:rowOff>
        </xdr:from>
        <xdr:to>
          <xdr:col>14</xdr:col>
          <xdr:colOff>266700</xdr:colOff>
          <xdr:row>26</xdr:row>
          <xdr:rowOff>83820</xdr:rowOff>
        </xdr:to>
        <xdr:sp macro="" textlink="">
          <xdr:nvSpPr>
            <xdr:cNvPr id="22546" name="Check Box 18" hidden="1">
              <a:extLst>
                <a:ext uri="{63B3BB69-23CF-44E3-9099-C40C66FF867C}">
                  <a14:compatExt spid="_x0000_s2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45720</xdr:rowOff>
        </xdr:from>
        <xdr:to>
          <xdr:col>2</xdr:col>
          <xdr:colOff>38100</xdr:colOff>
          <xdr:row>30</xdr:row>
          <xdr:rowOff>266700</xdr:rowOff>
        </xdr:to>
        <xdr:sp macro="" textlink="">
          <xdr:nvSpPr>
            <xdr:cNvPr id="22547" name="Check Box 1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22860</xdr:rowOff>
        </xdr:from>
        <xdr:to>
          <xdr:col>1</xdr:col>
          <xdr:colOff>259080</xdr:colOff>
          <xdr:row>29</xdr:row>
          <xdr:rowOff>7620</xdr:rowOff>
        </xdr:to>
        <xdr:sp macro="" textlink="">
          <xdr:nvSpPr>
            <xdr:cNvPr id="22548" name="Check Box 2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266700</xdr:rowOff>
        </xdr:from>
        <xdr:to>
          <xdr:col>14</xdr:col>
          <xdr:colOff>266700</xdr:colOff>
          <xdr:row>30</xdr:row>
          <xdr:rowOff>83820</xdr:rowOff>
        </xdr:to>
        <xdr:sp macro="" textlink="">
          <xdr:nvSpPr>
            <xdr:cNvPr id="22549" name="Check Box 21"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45720</xdr:rowOff>
        </xdr:from>
        <xdr:to>
          <xdr:col>2</xdr:col>
          <xdr:colOff>38100</xdr:colOff>
          <xdr:row>34</xdr:row>
          <xdr:rowOff>266700</xdr:rowOff>
        </xdr:to>
        <xdr:sp macro="" textlink="">
          <xdr:nvSpPr>
            <xdr:cNvPr id="22550" name="Check Box 2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251460</xdr:rowOff>
        </xdr:from>
        <xdr:to>
          <xdr:col>15</xdr:col>
          <xdr:colOff>7620</xdr:colOff>
          <xdr:row>36</xdr:row>
          <xdr:rowOff>83820</xdr:rowOff>
        </xdr:to>
        <xdr:sp macro="" textlink="">
          <xdr:nvSpPr>
            <xdr:cNvPr id="22551" name="Check Box 23"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22860</xdr:rowOff>
        </xdr:from>
        <xdr:to>
          <xdr:col>1</xdr:col>
          <xdr:colOff>259080</xdr:colOff>
          <xdr:row>33</xdr:row>
          <xdr:rowOff>7620</xdr:rowOff>
        </xdr:to>
        <xdr:sp macro="" textlink="">
          <xdr:nvSpPr>
            <xdr:cNvPr id="22552" name="Check Box 24"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259080</xdr:rowOff>
        </xdr:from>
        <xdr:to>
          <xdr:col>14</xdr:col>
          <xdr:colOff>266700</xdr:colOff>
          <xdr:row>34</xdr:row>
          <xdr:rowOff>76200</xdr:rowOff>
        </xdr:to>
        <xdr:sp macro="" textlink="">
          <xdr:nvSpPr>
            <xdr:cNvPr id="22553" name="Check Box 25" hidden="1">
              <a:extLst>
                <a:ext uri="{63B3BB69-23CF-44E3-9099-C40C66FF867C}">
                  <a14:compatExt spid="_x0000_s2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45720</xdr:rowOff>
        </xdr:from>
        <xdr:to>
          <xdr:col>2</xdr:col>
          <xdr:colOff>38100</xdr:colOff>
          <xdr:row>38</xdr:row>
          <xdr:rowOff>266700</xdr:rowOff>
        </xdr:to>
        <xdr:sp macro="" textlink="">
          <xdr:nvSpPr>
            <xdr:cNvPr id="22554" name="Check Box 26" hidden="1">
              <a:extLst>
                <a:ext uri="{63B3BB69-23CF-44E3-9099-C40C66FF867C}">
                  <a14:compatExt spid="_x0000_s2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22860</xdr:rowOff>
        </xdr:from>
        <xdr:to>
          <xdr:col>1</xdr:col>
          <xdr:colOff>259080</xdr:colOff>
          <xdr:row>37</xdr:row>
          <xdr:rowOff>7620</xdr:rowOff>
        </xdr:to>
        <xdr:sp macro="" textlink="">
          <xdr:nvSpPr>
            <xdr:cNvPr id="22555" name="Check Box 2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266700</xdr:rowOff>
        </xdr:from>
        <xdr:to>
          <xdr:col>14</xdr:col>
          <xdr:colOff>266700</xdr:colOff>
          <xdr:row>38</xdr:row>
          <xdr:rowOff>83820</xdr:rowOff>
        </xdr:to>
        <xdr:sp macro="" textlink="">
          <xdr:nvSpPr>
            <xdr:cNvPr id="22556" name="Check Box 2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45720</xdr:rowOff>
        </xdr:from>
        <xdr:to>
          <xdr:col>2</xdr:col>
          <xdr:colOff>38100</xdr:colOff>
          <xdr:row>42</xdr:row>
          <xdr:rowOff>266700</xdr:rowOff>
        </xdr:to>
        <xdr:sp macro="" textlink="">
          <xdr:nvSpPr>
            <xdr:cNvPr id="22557" name="Check Box 29"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40</xdr:row>
          <xdr:rowOff>251460</xdr:rowOff>
        </xdr:from>
        <xdr:to>
          <xdr:col>15</xdr:col>
          <xdr:colOff>7620</xdr:colOff>
          <xdr:row>44</xdr:row>
          <xdr:rowOff>83820</xdr:rowOff>
        </xdr:to>
        <xdr:sp macro="" textlink="">
          <xdr:nvSpPr>
            <xdr:cNvPr id="22558" name="Check Box 30"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22860</xdr:rowOff>
        </xdr:from>
        <xdr:to>
          <xdr:col>1</xdr:col>
          <xdr:colOff>259080</xdr:colOff>
          <xdr:row>41</xdr:row>
          <xdr:rowOff>7620</xdr:rowOff>
        </xdr:to>
        <xdr:sp macro="" textlink="">
          <xdr:nvSpPr>
            <xdr:cNvPr id="22559" name="Check Box 31" hidden="1">
              <a:extLst>
                <a:ext uri="{63B3BB69-23CF-44E3-9099-C40C66FF867C}">
                  <a14:compatExt spid="_x0000_s2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266700</xdr:rowOff>
        </xdr:from>
        <xdr:to>
          <xdr:col>14</xdr:col>
          <xdr:colOff>266700</xdr:colOff>
          <xdr:row>42</xdr:row>
          <xdr:rowOff>83820</xdr:rowOff>
        </xdr:to>
        <xdr:sp macro="" textlink="">
          <xdr:nvSpPr>
            <xdr:cNvPr id="22560" name="Check Box 32"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45720</xdr:rowOff>
        </xdr:from>
        <xdr:to>
          <xdr:col>2</xdr:col>
          <xdr:colOff>38100</xdr:colOff>
          <xdr:row>46</xdr:row>
          <xdr:rowOff>266700</xdr:rowOff>
        </xdr:to>
        <xdr:sp macro="" textlink="">
          <xdr:nvSpPr>
            <xdr:cNvPr id="22561" name="Check Box 3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22860</xdr:rowOff>
        </xdr:from>
        <xdr:to>
          <xdr:col>1</xdr:col>
          <xdr:colOff>259080</xdr:colOff>
          <xdr:row>45</xdr:row>
          <xdr:rowOff>7620</xdr:rowOff>
        </xdr:to>
        <xdr:sp macro="" textlink="">
          <xdr:nvSpPr>
            <xdr:cNvPr id="22562" name="Check Box 3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42</xdr:row>
          <xdr:rowOff>266700</xdr:rowOff>
        </xdr:from>
        <xdr:to>
          <xdr:col>14</xdr:col>
          <xdr:colOff>266700</xdr:colOff>
          <xdr:row>46</xdr:row>
          <xdr:rowOff>83820</xdr:rowOff>
        </xdr:to>
        <xdr:sp macro="" textlink="">
          <xdr:nvSpPr>
            <xdr:cNvPr id="22563" name="Check Box 35"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12</xdr:row>
          <xdr:rowOff>259080</xdr:rowOff>
        </xdr:from>
        <xdr:to>
          <xdr:col>14</xdr:col>
          <xdr:colOff>266700</xdr:colOff>
          <xdr:row>16</xdr:row>
          <xdr:rowOff>76200</xdr:rowOff>
        </xdr:to>
        <xdr:sp macro="" textlink="">
          <xdr:nvSpPr>
            <xdr:cNvPr id="22564" name="Check Box 36" hidden="1">
              <a:extLst>
                <a:ext uri="{63B3BB69-23CF-44E3-9099-C40C66FF867C}">
                  <a14:compatExt spid="_x0000_s2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20</xdr:row>
          <xdr:rowOff>259080</xdr:rowOff>
        </xdr:from>
        <xdr:to>
          <xdr:col>14</xdr:col>
          <xdr:colOff>266700</xdr:colOff>
          <xdr:row>24</xdr:row>
          <xdr:rowOff>76200</xdr:rowOff>
        </xdr:to>
        <xdr:sp macro="" textlink="">
          <xdr:nvSpPr>
            <xdr:cNvPr id="22565" name="Check Box 37" hidden="1">
              <a:extLst>
                <a:ext uri="{63B3BB69-23CF-44E3-9099-C40C66FF867C}">
                  <a14:compatExt spid="_x0000_s2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259080</xdr:rowOff>
        </xdr:from>
        <xdr:to>
          <xdr:col>14</xdr:col>
          <xdr:colOff>266700</xdr:colOff>
          <xdr:row>32</xdr:row>
          <xdr:rowOff>76200</xdr:rowOff>
        </xdr:to>
        <xdr:sp macro="" textlink="">
          <xdr:nvSpPr>
            <xdr:cNvPr id="22566" name="Check Box 38" hidden="1">
              <a:extLst>
                <a:ext uri="{63B3BB69-23CF-44E3-9099-C40C66FF867C}">
                  <a14:compatExt spid="_x0000_s2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259080</xdr:rowOff>
        </xdr:from>
        <xdr:to>
          <xdr:col>14</xdr:col>
          <xdr:colOff>266700</xdr:colOff>
          <xdr:row>40</xdr:row>
          <xdr:rowOff>76200</xdr:rowOff>
        </xdr:to>
        <xdr:sp macro="" textlink="">
          <xdr:nvSpPr>
            <xdr:cNvPr id="22567" name="Check Box 39"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44</xdr:row>
          <xdr:rowOff>259080</xdr:rowOff>
        </xdr:from>
        <xdr:to>
          <xdr:col>14</xdr:col>
          <xdr:colOff>266700</xdr:colOff>
          <xdr:row>48</xdr:row>
          <xdr:rowOff>76200</xdr:rowOff>
        </xdr:to>
        <xdr:sp macro="" textlink="">
          <xdr:nvSpPr>
            <xdr:cNvPr id="22568" name="Check Box 40" hidden="1">
              <a:extLst>
                <a:ext uri="{63B3BB69-23CF-44E3-9099-C40C66FF867C}">
                  <a14:compatExt spid="_x0000_s2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10</xdr:row>
          <xdr:rowOff>60960</xdr:rowOff>
        </xdr:from>
        <xdr:to>
          <xdr:col>2</xdr:col>
          <xdr:colOff>38100</xdr:colOff>
          <xdr:row>10</xdr:row>
          <xdr:rowOff>274320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8</xdr:row>
          <xdr:rowOff>251460</xdr:rowOff>
        </xdr:from>
        <xdr:to>
          <xdr:col>15</xdr:col>
          <xdr:colOff>7620</xdr:colOff>
          <xdr:row>12</xdr:row>
          <xdr:rowOff>83820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xdr:row>
          <xdr:rowOff>373380</xdr:rowOff>
        </xdr:from>
        <xdr:to>
          <xdr:col>1</xdr:col>
          <xdr:colOff>259080</xdr:colOff>
          <xdr:row>9</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xdr:row>
          <xdr:rowOff>297180</xdr:rowOff>
        </xdr:from>
        <xdr:to>
          <xdr:col>14</xdr:col>
          <xdr:colOff>266700</xdr:colOff>
          <xdr:row>10</xdr:row>
          <xdr:rowOff>76200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60960</xdr:rowOff>
        </xdr:from>
        <xdr:to>
          <xdr:col>2</xdr:col>
          <xdr:colOff>38100</xdr:colOff>
          <xdr:row>14</xdr:row>
          <xdr:rowOff>274320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259080</xdr:colOff>
          <xdr:row>13</xdr:row>
          <xdr:rowOff>7620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251460</xdr:rowOff>
        </xdr:from>
        <xdr:to>
          <xdr:col>14</xdr:col>
          <xdr:colOff>266700</xdr:colOff>
          <xdr:row>14</xdr:row>
          <xdr:rowOff>68580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60960</xdr:rowOff>
        </xdr:from>
        <xdr:to>
          <xdr:col>2</xdr:col>
          <xdr:colOff>38100</xdr:colOff>
          <xdr:row>18</xdr:row>
          <xdr:rowOff>274320</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251460</xdr:rowOff>
        </xdr:from>
        <xdr:to>
          <xdr:col>15</xdr:col>
          <xdr:colOff>7620</xdr:colOff>
          <xdr:row>20</xdr:row>
          <xdr:rowOff>83820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22860</xdr:rowOff>
        </xdr:from>
        <xdr:to>
          <xdr:col>1</xdr:col>
          <xdr:colOff>259080</xdr:colOff>
          <xdr:row>17</xdr:row>
          <xdr:rowOff>7620</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14</xdr:row>
          <xdr:rowOff>266700</xdr:rowOff>
        </xdr:from>
        <xdr:to>
          <xdr:col>14</xdr:col>
          <xdr:colOff>266700</xdr:colOff>
          <xdr:row>18</xdr:row>
          <xdr:rowOff>83820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60960</xdr:rowOff>
        </xdr:from>
        <xdr:to>
          <xdr:col>2</xdr:col>
          <xdr:colOff>38100</xdr:colOff>
          <xdr:row>22</xdr:row>
          <xdr:rowOff>274320</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22860</xdr:rowOff>
        </xdr:from>
        <xdr:to>
          <xdr:col>1</xdr:col>
          <xdr:colOff>259080</xdr:colOff>
          <xdr:row>21</xdr:row>
          <xdr:rowOff>7620</xdr:rowOff>
        </xdr:to>
        <xdr:sp macro=""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266700</xdr:rowOff>
        </xdr:from>
        <xdr:to>
          <xdr:col>14</xdr:col>
          <xdr:colOff>266700</xdr:colOff>
          <xdr:row>22</xdr:row>
          <xdr:rowOff>83820</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45720</xdr:rowOff>
        </xdr:from>
        <xdr:to>
          <xdr:col>2</xdr:col>
          <xdr:colOff>38100</xdr:colOff>
          <xdr:row>26</xdr:row>
          <xdr:rowOff>266700</xdr:rowOff>
        </xdr:to>
        <xdr:sp macro="" textlink="">
          <xdr:nvSpPr>
            <xdr:cNvPr id="23567" name="Check Box 15" hidden="1">
              <a:extLst>
                <a:ext uri="{63B3BB69-23CF-44E3-9099-C40C66FF867C}">
                  <a14:compatExt spid="_x0000_s2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251460</xdr:rowOff>
        </xdr:from>
        <xdr:to>
          <xdr:col>15</xdr:col>
          <xdr:colOff>7620</xdr:colOff>
          <xdr:row>28</xdr:row>
          <xdr:rowOff>83820</xdr:rowOff>
        </xdr:to>
        <xdr:sp macro="" textlink="">
          <xdr:nvSpPr>
            <xdr:cNvPr id="23568" name="Check Box 16" hidden="1">
              <a:extLst>
                <a:ext uri="{63B3BB69-23CF-44E3-9099-C40C66FF867C}">
                  <a14:compatExt spid="_x0000_s2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22860</xdr:rowOff>
        </xdr:from>
        <xdr:to>
          <xdr:col>1</xdr:col>
          <xdr:colOff>259080</xdr:colOff>
          <xdr:row>25</xdr:row>
          <xdr:rowOff>7620</xdr:rowOff>
        </xdr:to>
        <xdr:sp macro="" textlink="">
          <xdr:nvSpPr>
            <xdr:cNvPr id="23569" name="Check Box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22</xdr:row>
          <xdr:rowOff>266700</xdr:rowOff>
        </xdr:from>
        <xdr:to>
          <xdr:col>14</xdr:col>
          <xdr:colOff>266700</xdr:colOff>
          <xdr:row>26</xdr:row>
          <xdr:rowOff>83820</xdr:rowOff>
        </xdr:to>
        <xdr:sp macro="" textlink="">
          <xdr:nvSpPr>
            <xdr:cNvPr id="23570" name="Check Box 18" hidden="1">
              <a:extLst>
                <a:ext uri="{63B3BB69-23CF-44E3-9099-C40C66FF867C}">
                  <a14:compatExt spid="_x0000_s2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45720</xdr:rowOff>
        </xdr:from>
        <xdr:to>
          <xdr:col>2</xdr:col>
          <xdr:colOff>38100</xdr:colOff>
          <xdr:row>30</xdr:row>
          <xdr:rowOff>266700</xdr:rowOff>
        </xdr:to>
        <xdr:sp macro="" textlink="">
          <xdr:nvSpPr>
            <xdr:cNvPr id="23571" name="Check Box 19" hidden="1">
              <a:extLst>
                <a:ext uri="{63B3BB69-23CF-44E3-9099-C40C66FF867C}">
                  <a14:compatExt spid="_x0000_s2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22860</xdr:rowOff>
        </xdr:from>
        <xdr:to>
          <xdr:col>1</xdr:col>
          <xdr:colOff>259080</xdr:colOff>
          <xdr:row>29</xdr:row>
          <xdr:rowOff>7620</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266700</xdr:rowOff>
        </xdr:from>
        <xdr:to>
          <xdr:col>14</xdr:col>
          <xdr:colOff>266700</xdr:colOff>
          <xdr:row>30</xdr:row>
          <xdr:rowOff>83820</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45720</xdr:rowOff>
        </xdr:from>
        <xdr:to>
          <xdr:col>2</xdr:col>
          <xdr:colOff>38100</xdr:colOff>
          <xdr:row>34</xdr:row>
          <xdr:rowOff>266700</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251460</xdr:rowOff>
        </xdr:from>
        <xdr:to>
          <xdr:col>15</xdr:col>
          <xdr:colOff>7620</xdr:colOff>
          <xdr:row>36</xdr:row>
          <xdr:rowOff>83820</xdr:rowOff>
        </xdr:to>
        <xdr:sp macro="" textlink="">
          <xdr:nvSpPr>
            <xdr:cNvPr id="23575" name="Check Box 23" hidden="1">
              <a:extLst>
                <a:ext uri="{63B3BB69-23CF-44E3-9099-C40C66FF867C}">
                  <a14:compatExt spid="_x0000_s2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22860</xdr:rowOff>
        </xdr:from>
        <xdr:to>
          <xdr:col>1</xdr:col>
          <xdr:colOff>259080</xdr:colOff>
          <xdr:row>33</xdr:row>
          <xdr:rowOff>7620</xdr:rowOff>
        </xdr:to>
        <xdr:sp macro="" textlink="">
          <xdr:nvSpPr>
            <xdr:cNvPr id="23576" name="Check Box 24" hidden="1">
              <a:extLst>
                <a:ext uri="{63B3BB69-23CF-44E3-9099-C40C66FF867C}">
                  <a14:compatExt spid="_x0000_s2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259080</xdr:rowOff>
        </xdr:from>
        <xdr:to>
          <xdr:col>14</xdr:col>
          <xdr:colOff>266700</xdr:colOff>
          <xdr:row>34</xdr:row>
          <xdr:rowOff>76200</xdr:rowOff>
        </xdr:to>
        <xdr:sp macro="" textlink="">
          <xdr:nvSpPr>
            <xdr:cNvPr id="23577" name="Check Box 25" hidden="1">
              <a:extLst>
                <a:ext uri="{63B3BB69-23CF-44E3-9099-C40C66FF867C}">
                  <a14:compatExt spid="_x0000_s2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45720</xdr:rowOff>
        </xdr:from>
        <xdr:to>
          <xdr:col>2</xdr:col>
          <xdr:colOff>38100</xdr:colOff>
          <xdr:row>38</xdr:row>
          <xdr:rowOff>266700</xdr:rowOff>
        </xdr:to>
        <xdr:sp macro="" textlink="">
          <xdr:nvSpPr>
            <xdr:cNvPr id="23578" name="Check Box 26" hidden="1">
              <a:extLst>
                <a:ext uri="{63B3BB69-23CF-44E3-9099-C40C66FF867C}">
                  <a14:compatExt spid="_x0000_s2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22860</xdr:rowOff>
        </xdr:from>
        <xdr:to>
          <xdr:col>1</xdr:col>
          <xdr:colOff>259080</xdr:colOff>
          <xdr:row>37</xdr:row>
          <xdr:rowOff>7620</xdr:rowOff>
        </xdr:to>
        <xdr:sp macro="" textlink="">
          <xdr:nvSpPr>
            <xdr:cNvPr id="23579" name="Check Box 27" hidden="1">
              <a:extLst>
                <a:ext uri="{63B3BB69-23CF-44E3-9099-C40C66FF867C}">
                  <a14:compatExt spid="_x0000_s2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266700</xdr:rowOff>
        </xdr:from>
        <xdr:to>
          <xdr:col>14</xdr:col>
          <xdr:colOff>266700</xdr:colOff>
          <xdr:row>38</xdr:row>
          <xdr:rowOff>83820</xdr:rowOff>
        </xdr:to>
        <xdr:sp macro="" textlink="">
          <xdr:nvSpPr>
            <xdr:cNvPr id="23580" name="Check Box 28" hidden="1">
              <a:extLst>
                <a:ext uri="{63B3BB69-23CF-44E3-9099-C40C66FF867C}">
                  <a14:compatExt spid="_x0000_s2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45720</xdr:rowOff>
        </xdr:from>
        <xdr:to>
          <xdr:col>2</xdr:col>
          <xdr:colOff>38100</xdr:colOff>
          <xdr:row>42</xdr:row>
          <xdr:rowOff>266700</xdr:rowOff>
        </xdr:to>
        <xdr:sp macro="" textlink="">
          <xdr:nvSpPr>
            <xdr:cNvPr id="23581" name="Check Box 29" hidden="1">
              <a:extLst>
                <a:ext uri="{63B3BB69-23CF-44E3-9099-C40C66FF867C}">
                  <a14:compatExt spid="_x0000_s2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40</xdr:row>
          <xdr:rowOff>251460</xdr:rowOff>
        </xdr:from>
        <xdr:to>
          <xdr:col>15</xdr:col>
          <xdr:colOff>7620</xdr:colOff>
          <xdr:row>44</xdr:row>
          <xdr:rowOff>83820</xdr:rowOff>
        </xdr:to>
        <xdr:sp macro="" textlink="">
          <xdr:nvSpPr>
            <xdr:cNvPr id="23582" name="Check Box 30" hidden="1">
              <a:extLst>
                <a:ext uri="{63B3BB69-23CF-44E3-9099-C40C66FF867C}">
                  <a14:compatExt spid="_x0000_s2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22860</xdr:rowOff>
        </xdr:from>
        <xdr:to>
          <xdr:col>1</xdr:col>
          <xdr:colOff>259080</xdr:colOff>
          <xdr:row>41</xdr:row>
          <xdr:rowOff>7620</xdr:rowOff>
        </xdr:to>
        <xdr:sp macro="" textlink="">
          <xdr:nvSpPr>
            <xdr:cNvPr id="23583" name="Check Box 31" hidden="1">
              <a:extLst>
                <a:ext uri="{63B3BB69-23CF-44E3-9099-C40C66FF867C}">
                  <a14:compatExt spid="_x0000_s2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266700</xdr:rowOff>
        </xdr:from>
        <xdr:to>
          <xdr:col>14</xdr:col>
          <xdr:colOff>266700</xdr:colOff>
          <xdr:row>42</xdr:row>
          <xdr:rowOff>83820</xdr:rowOff>
        </xdr:to>
        <xdr:sp macro="" textlink="">
          <xdr:nvSpPr>
            <xdr:cNvPr id="23584" name="Check Box 32" hidden="1">
              <a:extLst>
                <a:ext uri="{63B3BB69-23CF-44E3-9099-C40C66FF867C}">
                  <a14:compatExt spid="_x0000_s2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45720</xdr:rowOff>
        </xdr:from>
        <xdr:to>
          <xdr:col>2</xdr:col>
          <xdr:colOff>38100</xdr:colOff>
          <xdr:row>46</xdr:row>
          <xdr:rowOff>266700</xdr:rowOff>
        </xdr:to>
        <xdr:sp macro="" textlink="">
          <xdr:nvSpPr>
            <xdr:cNvPr id="23585" name="Check Box 33" hidden="1">
              <a:extLst>
                <a:ext uri="{63B3BB69-23CF-44E3-9099-C40C66FF867C}">
                  <a14:compatExt spid="_x0000_s2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22860</xdr:rowOff>
        </xdr:from>
        <xdr:to>
          <xdr:col>1</xdr:col>
          <xdr:colOff>259080</xdr:colOff>
          <xdr:row>45</xdr:row>
          <xdr:rowOff>7620</xdr:rowOff>
        </xdr:to>
        <xdr:sp macro="" textlink="">
          <xdr:nvSpPr>
            <xdr:cNvPr id="23586" name="Check Box 34" hidden="1">
              <a:extLst>
                <a:ext uri="{63B3BB69-23CF-44E3-9099-C40C66FF867C}">
                  <a14:compatExt spid="_x0000_s2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42</xdr:row>
          <xdr:rowOff>266700</xdr:rowOff>
        </xdr:from>
        <xdr:to>
          <xdr:col>14</xdr:col>
          <xdr:colOff>266700</xdr:colOff>
          <xdr:row>46</xdr:row>
          <xdr:rowOff>83820</xdr:rowOff>
        </xdr:to>
        <xdr:sp macro="" textlink="">
          <xdr:nvSpPr>
            <xdr:cNvPr id="23587" name="Check Box 35" hidden="1">
              <a:extLst>
                <a:ext uri="{63B3BB69-23CF-44E3-9099-C40C66FF867C}">
                  <a14:compatExt spid="_x0000_s2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12</xdr:row>
          <xdr:rowOff>259080</xdr:rowOff>
        </xdr:from>
        <xdr:to>
          <xdr:col>14</xdr:col>
          <xdr:colOff>266700</xdr:colOff>
          <xdr:row>16</xdr:row>
          <xdr:rowOff>76200</xdr:rowOff>
        </xdr:to>
        <xdr:sp macro="" textlink="">
          <xdr:nvSpPr>
            <xdr:cNvPr id="23588" name="Check Box 36" hidden="1">
              <a:extLst>
                <a:ext uri="{63B3BB69-23CF-44E3-9099-C40C66FF867C}">
                  <a14:compatExt spid="_x0000_s2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20</xdr:row>
          <xdr:rowOff>259080</xdr:rowOff>
        </xdr:from>
        <xdr:to>
          <xdr:col>14</xdr:col>
          <xdr:colOff>266700</xdr:colOff>
          <xdr:row>24</xdr:row>
          <xdr:rowOff>76200</xdr:rowOff>
        </xdr:to>
        <xdr:sp macro="" textlink="">
          <xdr:nvSpPr>
            <xdr:cNvPr id="23589" name="Check Box 37" hidden="1">
              <a:extLst>
                <a:ext uri="{63B3BB69-23CF-44E3-9099-C40C66FF867C}">
                  <a14:compatExt spid="_x0000_s2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259080</xdr:rowOff>
        </xdr:from>
        <xdr:to>
          <xdr:col>14</xdr:col>
          <xdr:colOff>266700</xdr:colOff>
          <xdr:row>32</xdr:row>
          <xdr:rowOff>76200</xdr:rowOff>
        </xdr:to>
        <xdr:sp macro="" textlink="">
          <xdr:nvSpPr>
            <xdr:cNvPr id="23590" name="Check Box 38" hidden="1">
              <a:extLst>
                <a:ext uri="{63B3BB69-23CF-44E3-9099-C40C66FF867C}">
                  <a14:compatExt spid="_x0000_s2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259080</xdr:rowOff>
        </xdr:from>
        <xdr:to>
          <xdr:col>14</xdr:col>
          <xdr:colOff>266700</xdr:colOff>
          <xdr:row>40</xdr:row>
          <xdr:rowOff>76200</xdr:rowOff>
        </xdr:to>
        <xdr:sp macro="" textlink="">
          <xdr:nvSpPr>
            <xdr:cNvPr id="23591" name="Check Box 39" hidden="1">
              <a:extLst>
                <a:ext uri="{63B3BB69-23CF-44E3-9099-C40C66FF867C}">
                  <a14:compatExt spid="_x0000_s2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44</xdr:row>
          <xdr:rowOff>259080</xdr:rowOff>
        </xdr:from>
        <xdr:to>
          <xdr:col>14</xdr:col>
          <xdr:colOff>266700</xdr:colOff>
          <xdr:row>48</xdr:row>
          <xdr:rowOff>76200</xdr:rowOff>
        </xdr:to>
        <xdr:sp macro="" textlink="">
          <xdr:nvSpPr>
            <xdr:cNvPr id="23592" name="Check Box 40" hidden="1">
              <a:extLst>
                <a:ext uri="{63B3BB69-23CF-44E3-9099-C40C66FF867C}">
                  <a14:compatExt spid="_x0000_s2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10</xdr:row>
          <xdr:rowOff>60960</xdr:rowOff>
        </xdr:from>
        <xdr:to>
          <xdr:col>2</xdr:col>
          <xdr:colOff>38100</xdr:colOff>
          <xdr:row>10</xdr:row>
          <xdr:rowOff>274320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8</xdr:row>
          <xdr:rowOff>251460</xdr:rowOff>
        </xdr:from>
        <xdr:to>
          <xdr:col>15</xdr:col>
          <xdr:colOff>7620</xdr:colOff>
          <xdr:row>12</xdr:row>
          <xdr:rowOff>83820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xdr:row>
          <xdr:rowOff>373380</xdr:rowOff>
        </xdr:from>
        <xdr:to>
          <xdr:col>1</xdr:col>
          <xdr:colOff>259080</xdr:colOff>
          <xdr:row>9</xdr:row>
          <xdr:rowOff>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xdr:row>
          <xdr:rowOff>297180</xdr:rowOff>
        </xdr:from>
        <xdr:to>
          <xdr:col>14</xdr:col>
          <xdr:colOff>266700</xdr:colOff>
          <xdr:row>10</xdr:row>
          <xdr:rowOff>76200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60960</xdr:rowOff>
        </xdr:from>
        <xdr:to>
          <xdr:col>2</xdr:col>
          <xdr:colOff>38100</xdr:colOff>
          <xdr:row>14</xdr:row>
          <xdr:rowOff>274320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259080</xdr:colOff>
          <xdr:row>13</xdr:row>
          <xdr:rowOff>7620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251460</xdr:rowOff>
        </xdr:from>
        <xdr:to>
          <xdr:col>14</xdr:col>
          <xdr:colOff>266700</xdr:colOff>
          <xdr:row>14</xdr:row>
          <xdr:rowOff>68580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60960</xdr:rowOff>
        </xdr:from>
        <xdr:to>
          <xdr:col>2</xdr:col>
          <xdr:colOff>38100</xdr:colOff>
          <xdr:row>18</xdr:row>
          <xdr:rowOff>274320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251460</xdr:rowOff>
        </xdr:from>
        <xdr:to>
          <xdr:col>15</xdr:col>
          <xdr:colOff>7620</xdr:colOff>
          <xdr:row>20</xdr:row>
          <xdr:rowOff>83820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22860</xdr:rowOff>
        </xdr:from>
        <xdr:to>
          <xdr:col>1</xdr:col>
          <xdr:colOff>259080</xdr:colOff>
          <xdr:row>17</xdr:row>
          <xdr:rowOff>7620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14</xdr:row>
          <xdr:rowOff>266700</xdr:rowOff>
        </xdr:from>
        <xdr:to>
          <xdr:col>14</xdr:col>
          <xdr:colOff>266700</xdr:colOff>
          <xdr:row>18</xdr:row>
          <xdr:rowOff>83820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60960</xdr:rowOff>
        </xdr:from>
        <xdr:to>
          <xdr:col>2</xdr:col>
          <xdr:colOff>38100</xdr:colOff>
          <xdr:row>22</xdr:row>
          <xdr:rowOff>274320</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22860</xdr:rowOff>
        </xdr:from>
        <xdr:to>
          <xdr:col>1</xdr:col>
          <xdr:colOff>259080</xdr:colOff>
          <xdr:row>21</xdr:row>
          <xdr:rowOff>7620</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266700</xdr:rowOff>
        </xdr:from>
        <xdr:to>
          <xdr:col>14</xdr:col>
          <xdr:colOff>266700</xdr:colOff>
          <xdr:row>22</xdr:row>
          <xdr:rowOff>83820</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45720</xdr:rowOff>
        </xdr:from>
        <xdr:to>
          <xdr:col>2</xdr:col>
          <xdr:colOff>38100</xdr:colOff>
          <xdr:row>26</xdr:row>
          <xdr:rowOff>266700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251460</xdr:rowOff>
        </xdr:from>
        <xdr:to>
          <xdr:col>15</xdr:col>
          <xdr:colOff>7620</xdr:colOff>
          <xdr:row>28</xdr:row>
          <xdr:rowOff>83820</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22860</xdr:rowOff>
        </xdr:from>
        <xdr:to>
          <xdr:col>1</xdr:col>
          <xdr:colOff>259080</xdr:colOff>
          <xdr:row>25</xdr:row>
          <xdr:rowOff>7620</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22</xdr:row>
          <xdr:rowOff>266700</xdr:rowOff>
        </xdr:from>
        <xdr:to>
          <xdr:col>14</xdr:col>
          <xdr:colOff>266700</xdr:colOff>
          <xdr:row>26</xdr:row>
          <xdr:rowOff>83820</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45720</xdr:rowOff>
        </xdr:from>
        <xdr:to>
          <xdr:col>2</xdr:col>
          <xdr:colOff>38100</xdr:colOff>
          <xdr:row>30</xdr:row>
          <xdr:rowOff>266700</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22860</xdr:rowOff>
        </xdr:from>
        <xdr:to>
          <xdr:col>1</xdr:col>
          <xdr:colOff>259080</xdr:colOff>
          <xdr:row>29</xdr:row>
          <xdr:rowOff>7620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266700</xdr:rowOff>
        </xdr:from>
        <xdr:to>
          <xdr:col>14</xdr:col>
          <xdr:colOff>266700</xdr:colOff>
          <xdr:row>30</xdr:row>
          <xdr:rowOff>83820</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45720</xdr:rowOff>
        </xdr:from>
        <xdr:to>
          <xdr:col>2</xdr:col>
          <xdr:colOff>38100</xdr:colOff>
          <xdr:row>34</xdr:row>
          <xdr:rowOff>266700</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251460</xdr:rowOff>
        </xdr:from>
        <xdr:to>
          <xdr:col>15</xdr:col>
          <xdr:colOff>7620</xdr:colOff>
          <xdr:row>36</xdr:row>
          <xdr:rowOff>83820</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22860</xdr:rowOff>
        </xdr:from>
        <xdr:to>
          <xdr:col>1</xdr:col>
          <xdr:colOff>259080</xdr:colOff>
          <xdr:row>33</xdr:row>
          <xdr:rowOff>7620</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259080</xdr:rowOff>
        </xdr:from>
        <xdr:to>
          <xdr:col>14</xdr:col>
          <xdr:colOff>266700</xdr:colOff>
          <xdr:row>34</xdr:row>
          <xdr:rowOff>76200</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45720</xdr:rowOff>
        </xdr:from>
        <xdr:to>
          <xdr:col>2</xdr:col>
          <xdr:colOff>38100</xdr:colOff>
          <xdr:row>38</xdr:row>
          <xdr:rowOff>266700</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22860</xdr:rowOff>
        </xdr:from>
        <xdr:to>
          <xdr:col>1</xdr:col>
          <xdr:colOff>259080</xdr:colOff>
          <xdr:row>37</xdr:row>
          <xdr:rowOff>7620</xdr:rowOff>
        </xdr:to>
        <xdr:sp macro="" textlink="">
          <xdr:nvSpPr>
            <xdr:cNvPr id="24603" name="Check Box 27" hidden="1">
              <a:extLst>
                <a:ext uri="{63B3BB69-23CF-44E3-9099-C40C66FF867C}">
                  <a14:compatExt spid="_x0000_s2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266700</xdr:rowOff>
        </xdr:from>
        <xdr:to>
          <xdr:col>14</xdr:col>
          <xdr:colOff>266700</xdr:colOff>
          <xdr:row>38</xdr:row>
          <xdr:rowOff>83820</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45720</xdr:rowOff>
        </xdr:from>
        <xdr:to>
          <xdr:col>2</xdr:col>
          <xdr:colOff>38100</xdr:colOff>
          <xdr:row>42</xdr:row>
          <xdr:rowOff>266700</xdr:rowOff>
        </xdr:to>
        <xdr:sp macro="" textlink="">
          <xdr:nvSpPr>
            <xdr:cNvPr id="24605" name="Check Box 29" hidden="1">
              <a:extLst>
                <a:ext uri="{63B3BB69-23CF-44E3-9099-C40C66FF867C}">
                  <a14:compatExt spid="_x0000_s2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40</xdr:row>
          <xdr:rowOff>251460</xdr:rowOff>
        </xdr:from>
        <xdr:to>
          <xdr:col>15</xdr:col>
          <xdr:colOff>7620</xdr:colOff>
          <xdr:row>44</xdr:row>
          <xdr:rowOff>83820</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22860</xdr:rowOff>
        </xdr:from>
        <xdr:to>
          <xdr:col>1</xdr:col>
          <xdr:colOff>259080</xdr:colOff>
          <xdr:row>41</xdr:row>
          <xdr:rowOff>7620</xdr:rowOff>
        </xdr:to>
        <xdr:sp macro="" textlink="">
          <xdr:nvSpPr>
            <xdr:cNvPr id="24607" name="Check Box 31"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266700</xdr:rowOff>
        </xdr:from>
        <xdr:to>
          <xdr:col>14</xdr:col>
          <xdr:colOff>266700</xdr:colOff>
          <xdr:row>42</xdr:row>
          <xdr:rowOff>83820</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45720</xdr:rowOff>
        </xdr:from>
        <xdr:to>
          <xdr:col>2</xdr:col>
          <xdr:colOff>38100</xdr:colOff>
          <xdr:row>46</xdr:row>
          <xdr:rowOff>266700</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22860</xdr:rowOff>
        </xdr:from>
        <xdr:to>
          <xdr:col>1</xdr:col>
          <xdr:colOff>259080</xdr:colOff>
          <xdr:row>45</xdr:row>
          <xdr:rowOff>7620</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42</xdr:row>
          <xdr:rowOff>266700</xdr:rowOff>
        </xdr:from>
        <xdr:to>
          <xdr:col>14</xdr:col>
          <xdr:colOff>266700</xdr:colOff>
          <xdr:row>46</xdr:row>
          <xdr:rowOff>83820</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12</xdr:row>
          <xdr:rowOff>259080</xdr:rowOff>
        </xdr:from>
        <xdr:to>
          <xdr:col>14</xdr:col>
          <xdr:colOff>266700</xdr:colOff>
          <xdr:row>16</xdr:row>
          <xdr:rowOff>76200</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20</xdr:row>
          <xdr:rowOff>259080</xdr:rowOff>
        </xdr:from>
        <xdr:to>
          <xdr:col>14</xdr:col>
          <xdr:colOff>266700</xdr:colOff>
          <xdr:row>24</xdr:row>
          <xdr:rowOff>76200</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259080</xdr:rowOff>
        </xdr:from>
        <xdr:to>
          <xdr:col>14</xdr:col>
          <xdr:colOff>266700</xdr:colOff>
          <xdr:row>32</xdr:row>
          <xdr:rowOff>76200</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259080</xdr:rowOff>
        </xdr:from>
        <xdr:to>
          <xdr:col>14</xdr:col>
          <xdr:colOff>266700</xdr:colOff>
          <xdr:row>40</xdr:row>
          <xdr:rowOff>76200</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44</xdr:row>
          <xdr:rowOff>259080</xdr:rowOff>
        </xdr:from>
        <xdr:to>
          <xdr:col>14</xdr:col>
          <xdr:colOff>266700</xdr:colOff>
          <xdr:row>48</xdr:row>
          <xdr:rowOff>76200</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10</xdr:row>
          <xdr:rowOff>60960</xdr:rowOff>
        </xdr:from>
        <xdr:to>
          <xdr:col>2</xdr:col>
          <xdr:colOff>38100</xdr:colOff>
          <xdr:row>10</xdr:row>
          <xdr:rowOff>274320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8</xdr:row>
          <xdr:rowOff>251460</xdr:rowOff>
        </xdr:from>
        <xdr:to>
          <xdr:col>15</xdr:col>
          <xdr:colOff>7620</xdr:colOff>
          <xdr:row>12</xdr:row>
          <xdr:rowOff>83820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xdr:row>
          <xdr:rowOff>373380</xdr:rowOff>
        </xdr:from>
        <xdr:to>
          <xdr:col>1</xdr:col>
          <xdr:colOff>259080</xdr:colOff>
          <xdr:row>9</xdr:row>
          <xdr:rowOff>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xdr:row>
          <xdr:rowOff>297180</xdr:rowOff>
        </xdr:from>
        <xdr:to>
          <xdr:col>14</xdr:col>
          <xdr:colOff>266700</xdr:colOff>
          <xdr:row>10</xdr:row>
          <xdr:rowOff>76200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60960</xdr:rowOff>
        </xdr:from>
        <xdr:to>
          <xdr:col>2</xdr:col>
          <xdr:colOff>38100</xdr:colOff>
          <xdr:row>14</xdr:row>
          <xdr:rowOff>274320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259080</xdr:colOff>
          <xdr:row>13</xdr:row>
          <xdr:rowOff>7620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251460</xdr:rowOff>
        </xdr:from>
        <xdr:to>
          <xdr:col>14</xdr:col>
          <xdr:colOff>266700</xdr:colOff>
          <xdr:row>14</xdr:row>
          <xdr:rowOff>68580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60960</xdr:rowOff>
        </xdr:from>
        <xdr:to>
          <xdr:col>2</xdr:col>
          <xdr:colOff>38100</xdr:colOff>
          <xdr:row>18</xdr:row>
          <xdr:rowOff>274320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251460</xdr:rowOff>
        </xdr:from>
        <xdr:to>
          <xdr:col>15</xdr:col>
          <xdr:colOff>7620</xdr:colOff>
          <xdr:row>20</xdr:row>
          <xdr:rowOff>83820</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22860</xdr:rowOff>
        </xdr:from>
        <xdr:to>
          <xdr:col>1</xdr:col>
          <xdr:colOff>259080</xdr:colOff>
          <xdr:row>17</xdr:row>
          <xdr:rowOff>7620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14</xdr:row>
          <xdr:rowOff>266700</xdr:rowOff>
        </xdr:from>
        <xdr:to>
          <xdr:col>14</xdr:col>
          <xdr:colOff>266700</xdr:colOff>
          <xdr:row>18</xdr:row>
          <xdr:rowOff>83820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60960</xdr:rowOff>
        </xdr:from>
        <xdr:to>
          <xdr:col>2</xdr:col>
          <xdr:colOff>38100</xdr:colOff>
          <xdr:row>22</xdr:row>
          <xdr:rowOff>274320</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22860</xdr:rowOff>
        </xdr:from>
        <xdr:to>
          <xdr:col>1</xdr:col>
          <xdr:colOff>259080</xdr:colOff>
          <xdr:row>21</xdr:row>
          <xdr:rowOff>7620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266700</xdr:rowOff>
        </xdr:from>
        <xdr:to>
          <xdr:col>14</xdr:col>
          <xdr:colOff>266700</xdr:colOff>
          <xdr:row>22</xdr:row>
          <xdr:rowOff>83820</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45720</xdr:rowOff>
        </xdr:from>
        <xdr:to>
          <xdr:col>2</xdr:col>
          <xdr:colOff>38100</xdr:colOff>
          <xdr:row>26</xdr:row>
          <xdr:rowOff>266700</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251460</xdr:rowOff>
        </xdr:from>
        <xdr:to>
          <xdr:col>15</xdr:col>
          <xdr:colOff>7620</xdr:colOff>
          <xdr:row>28</xdr:row>
          <xdr:rowOff>83820</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22860</xdr:rowOff>
        </xdr:from>
        <xdr:to>
          <xdr:col>1</xdr:col>
          <xdr:colOff>259080</xdr:colOff>
          <xdr:row>25</xdr:row>
          <xdr:rowOff>7620</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22</xdr:row>
          <xdr:rowOff>266700</xdr:rowOff>
        </xdr:from>
        <xdr:to>
          <xdr:col>14</xdr:col>
          <xdr:colOff>266700</xdr:colOff>
          <xdr:row>26</xdr:row>
          <xdr:rowOff>83820</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45720</xdr:rowOff>
        </xdr:from>
        <xdr:to>
          <xdr:col>2</xdr:col>
          <xdr:colOff>38100</xdr:colOff>
          <xdr:row>30</xdr:row>
          <xdr:rowOff>266700</xdr:rowOff>
        </xdr:to>
        <xdr:sp macro="" textlink="">
          <xdr:nvSpPr>
            <xdr:cNvPr id="25619" name="Check Box 19" hidden="1">
              <a:extLst>
                <a:ext uri="{63B3BB69-23CF-44E3-9099-C40C66FF867C}">
                  <a14:compatExt spid="_x0000_s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22860</xdr:rowOff>
        </xdr:from>
        <xdr:to>
          <xdr:col>1</xdr:col>
          <xdr:colOff>259080</xdr:colOff>
          <xdr:row>29</xdr:row>
          <xdr:rowOff>7620</xdr:rowOff>
        </xdr:to>
        <xdr:sp macro="" textlink="">
          <xdr:nvSpPr>
            <xdr:cNvPr id="25620" name="Check Box 20" hidden="1">
              <a:extLst>
                <a:ext uri="{63B3BB69-23CF-44E3-9099-C40C66FF867C}">
                  <a14:compatExt spid="_x0000_s2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266700</xdr:rowOff>
        </xdr:from>
        <xdr:to>
          <xdr:col>14</xdr:col>
          <xdr:colOff>266700</xdr:colOff>
          <xdr:row>30</xdr:row>
          <xdr:rowOff>83820</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45720</xdr:rowOff>
        </xdr:from>
        <xdr:to>
          <xdr:col>2</xdr:col>
          <xdr:colOff>38100</xdr:colOff>
          <xdr:row>34</xdr:row>
          <xdr:rowOff>266700</xdr:rowOff>
        </xdr:to>
        <xdr:sp macro="" textlink="">
          <xdr:nvSpPr>
            <xdr:cNvPr id="25622" name="Check Box 22" hidden="1">
              <a:extLst>
                <a:ext uri="{63B3BB69-23CF-44E3-9099-C40C66FF867C}">
                  <a14:compatExt spid="_x0000_s2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251460</xdr:rowOff>
        </xdr:from>
        <xdr:to>
          <xdr:col>15</xdr:col>
          <xdr:colOff>7620</xdr:colOff>
          <xdr:row>36</xdr:row>
          <xdr:rowOff>83820</xdr:rowOff>
        </xdr:to>
        <xdr:sp macro="" textlink="">
          <xdr:nvSpPr>
            <xdr:cNvPr id="25623" name="Check Box 23" hidden="1">
              <a:extLst>
                <a:ext uri="{63B3BB69-23CF-44E3-9099-C40C66FF867C}">
                  <a14:compatExt spid="_x0000_s2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22860</xdr:rowOff>
        </xdr:from>
        <xdr:to>
          <xdr:col>1</xdr:col>
          <xdr:colOff>259080</xdr:colOff>
          <xdr:row>33</xdr:row>
          <xdr:rowOff>7620</xdr:rowOff>
        </xdr:to>
        <xdr:sp macro="" textlink="">
          <xdr:nvSpPr>
            <xdr:cNvPr id="25624" name="Check Box 24" hidden="1">
              <a:extLst>
                <a:ext uri="{63B3BB69-23CF-44E3-9099-C40C66FF867C}">
                  <a14:compatExt spid="_x0000_s2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259080</xdr:rowOff>
        </xdr:from>
        <xdr:to>
          <xdr:col>14</xdr:col>
          <xdr:colOff>266700</xdr:colOff>
          <xdr:row>34</xdr:row>
          <xdr:rowOff>76200</xdr:rowOff>
        </xdr:to>
        <xdr:sp macro="" textlink="">
          <xdr:nvSpPr>
            <xdr:cNvPr id="25625" name="Check Box 25" hidden="1">
              <a:extLst>
                <a:ext uri="{63B3BB69-23CF-44E3-9099-C40C66FF867C}">
                  <a14:compatExt spid="_x0000_s2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45720</xdr:rowOff>
        </xdr:from>
        <xdr:to>
          <xdr:col>2</xdr:col>
          <xdr:colOff>38100</xdr:colOff>
          <xdr:row>38</xdr:row>
          <xdr:rowOff>266700</xdr:rowOff>
        </xdr:to>
        <xdr:sp macro="" textlink="">
          <xdr:nvSpPr>
            <xdr:cNvPr id="25626" name="Check Box 26" hidden="1">
              <a:extLst>
                <a:ext uri="{63B3BB69-23CF-44E3-9099-C40C66FF867C}">
                  <a14:compatExt spid="_x0000_s2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22860</xdr:rowOff>
        </xdr:from>
        <xdr:to>
          <xdr:col>1</xdr:col>
          <xdr:colOff>259080</xdr:colOff>
          <xdr:row>37</xdr:row>
          <xdr:rowOff>7620</xdr:rowOff>
        </xdr:to>
        <xdr:sp macro="" textlink="">
          <xdr:nvSpPr>
            <xdr:cNvPr id="25627" name="Check Box 27" hidden="1">
              <a:extLst>
                <a:ext uri="{63B3BB69-23CF-44E3-9099-C40C66FF867C}">
                  <a14:compatExt spid="_x0000_s2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266700</xdr:rowOff>
        </xdr:from>
        <xdr:to>
          <xdr:col>14</xdr:col>
          <xdr:colOff>266700</xdr:colOff>
          <xdr:row>38</xdr:row>
          <xdr:rowOff>83820</xdr:rowOff>
        </xdr:to>
        <xdr:sp macro="" textlink="">
          <xdr:nvSpPr>
            <xdr:cNvPr id="25628" name="Check Box 28" hidden="1">
              <a:extLst>
                <a:ext uri="{63B3BB69-23CF-44E3-9099-C40C66FF867C}">
                  <a14:compatExt spid="_x0000_s2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45720</xdr:rowOff>
        </xdr:from>
        <xdr:to>
          <xdr:col>2</xdr:col>
          <xdr:colOff>38100</xdr:colOff>
          <xdr:row>42</xdr:row>
          <xdr:rowOff>266700</xdr:rowOff>
        </xdr:to>
        <xdr:sp macro="" textlink="">
          <xdr:nvSpPr>
            <xdr:cNvPr id="25629" name="Check Box 29" hidden="1">
              <a:extLst>
                <a:ext uri="{63B3BB69-23CF-44E3-9099-C40C66FF867C}">
                  <a14:compatExt spid="_x0000_s2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40</xdr:row>
          <xdr:rowOff>251460</xdr:rowOff>
        </xdr:from>
        <xdr:to>
          <xdr:col>15</xdr:col>
          <xdr:colOff>7620</xdr:colOff>
          <xdr:row>44</xdr:row>
          <xdr:rowOff>83820</xdr:rowOff>
        </xdr:to>
        <xdr:sp macro="" textlink="">
          <xdr:nvSpPr>
            <xdr:cNvPr id="25630" name="Check Box 30" hidden="1">
              <a:extLst>
                <a:ext uri="{63B3BB69-23CF-44E3-9099-C40C66FF867C}">
                  <a14:compatExt spid="_x0000_s2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22860</xdr:rowOff>
        </xdr:from>
        <xdr:to>
          <xdr:col>1</xdr:col>
          <xdr:colOff>259080</xdr:colOff>
          <xdr:row>41</xdr:row>
          <xdr:rowOff>7620</xdr:rowOff>
        </xdr:to>
        <xdr:sp macro="" textlink="">
          <xdr:nvSpPr>
            <xdr:cNvPr id="25631" name="Check Box 31" hidden="1">
              <a:extLst>
                <a:ext uri="{63B3BB69-23CF-44E3-9099-C40C66FF867C}">
                  <a14:compatExt spid="_x0000_s2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266700</xdr:rowOff>
        </xdr:from>
        <xdr:to>
          <xdr:col>14</xdr:col>
          <xdr:colOff>266700</xdr:colOff>
          <xdr:row>42</xdr:row>
          <xdr:rowOff>83820</xdr:rowOff>
        </xdr:to>
        <xdr:sp macro="" textlink="">
          <xdr:nvSpPr>
            <xdr:cNvPr id="25632" name="Check Box 32" hidden="1">
              <a:extLst>
                <a:ext uri="{63B3BB69-23CF-44E3-9099-C40C66FF867C}">
                  <a14:compatExt spid="_x0000_s2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45720</xdr:rowOff>
        </xdr:from>
        <xdr:to>
          <xdr:col>2</xdr:col>
          <xdr:colOff>38100</xdr:colOff>
          <xdr:row>46</xdr:row>
          <xdr:rowOff>266700</xdr:rowOff>
        </xdr:to>
        <xdr:sp macro="" textlink="">
          <xdr:nvSpPr>
            <xdr:cNvPr id="25633" name="Check Box 33" hidden="1">
              <a:extLst>
                <a:ext uri="{63B3BB69-23CF-44E3-9099-C40C66FF867C}">
                  <a14:compatExt spid="_x0000_s2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22860</xdr:rowOff>
        </xdr:from>
        <xdr:to>
          <xdr:col>1</xdr:col>
          <xdr:colOff>259080</xdr:colOff>
          <xdr:row>45</xdr:row>
          <xdr:rowOff>7620</xdr:rowOff>
        </xdr:to>
        <xdr:sp macro="" textlink="">
          <xdr:nvSpPr>
            <xdr:cNvPr id="25634" name="Check Box 34" hidden="1">
              <a:extLst>
                <a:ext uri="{63B3BB69-23CF-44E3-9099-C40C66FF867C}">
                  <a14:compatExt spid="_x0000_s2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42</xdr:row>
          <xdr:rowOff>266700</xdr:rowOff>
        </xdr:from>
        <xdr:to>
          <xdr:col>14</xdr:col>
          <xdr:colOff>266700</xdr:colOff>
          <xdr:row>46</xdr:row>
          <xdr:rowOff>83820</xdr:rowOff>
        </xdr:to>
        <xdr:sp macro="" textlink="">
          <xdr:nvSpPr>
            <xdr:cNvPr id="25635" name="Check Box 35" hidden="1">
              <a:extLst>
                <a:ext uri="{63B3BB69-23CF-44E3-9099-C40C66FF867C}">
                  <a14:compatExt spid="_x0000_s25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12</xdr:row>
          <xdr:rowOff>259080</xdr:rowOff>
        </xdr:from>
        <xdr:to>
          <xdr:col>14</xdr:col>
          <xdr:colOff>266700</xdr:colOff>
          <xdr:row>16</xdr:row>
          <xdr:rowOff>76200</xdr:rowOff>
        </xdr:to>
        <xdr:sp macro="" textlink="">
          <xdr:nvSpPr>
            <xdr:cNvPr id="25636" name="Check Box 36" hidden="1">
              <a:extLst>
                <a:ext uri="{63B3BB69-23CF-44E3-9099-C40C66FF867C}">
                  <a14:compatExt spid="_x0000_s25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20</xdr:row>
          <xdr:rowOff>259080</xdr:rowOff>
        </xdr:from>
        <xdr:to>
          <xdr:col>14</xdr:col>
          <xdr:colOff>266700</xdr:colOff>
          <xdr:row>24</xdr:row>
          <xdr:rowOff>76200</xdr:rowOff>
        </xdr:to>
        <xdr:sp macro="" textlink="">
          <xdr:nvSpPr>
            <xdr:cNvPr id="25637" name="Check Box 37" hidden="1">
              <a:extLst>
                <a:ext uri="{63B3BB69-23CF-44E3-9099-C40C66FF867C}">
                  <a14:compatExt spid="_x0000_s2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259080</xdr:rowOff>
        </xdr:from>
        <xdr:to>
          <xdr:col>14</xdr:col>
          <xdr:colOff>266700</xdr:colOff>
          <xdr:row>32</xdr:row>
          <xdr:rowOff>76200</xdr:rowOff>
        </xdr:to>
        <xdr:sp macro="" textlink="">
          <xdr:nvSpPr>
            <xdr:cNvPr id="25638" name="Check Box 38" hidden="1">
              <a:extLst>
                <a:ext uri="{63B3BB69-23CF-44E3-9099-C40C66FF867C}">
                  <a14:compatExt spid="_x0000_s25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259080</xdr:rowOff>
        </xdr:from>
        <xdr:to>
          <xdr:col>14</xdr:col>
          <xdr:colOff>266700</xdr:colOff>
          <xdr:row>40</xdr:row>
          <xdr:rowOff>76200</xdr:rowOff>
        </xdr:to>
        <xdr:sp macro="" textlink="">
          <xdr:nvSpPr>
            <xdr:cNvPr id="25639" name="Check Box 39" hidden="1">
              <a:extLst>
                <a:ext uri="{63B3BB69-23CF-44E3-9099-C40C66FF867C}">
                  <a14:compatExt spid="_x0000_s25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44</xdr:row>
          <xdr:rowOff>259080</xdr:rowOff>
        </xdr:from>
        <xdr:to>
          <xdr:col>14</xdr:col>
          <xdr:colOff>266700</xdr:colOff>
          <xdr:row>48</xdr:row>
          <xdr:rowOff>76200</xdr:rowOff>
        </xdr:to>
        <xdr:sp macro="" textlink="">
          <xdr:nvSpPr>
            <xdr:cNvPr id="25640" name="Check Box 40" hidden="1">
              <a:extLst>
                <a:ext uri="{63B3BB69-23CF-44E3-9099-C40C66FF867C}">
                  <a14:compatExt spid="_x0000_s25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10</xdr:row>
          <xdr:rowOff>60960</xdr:rowOff>
        </xdr:from>
        <xdr:to>
          <xdr:col>2</xdr:col>
          <xdr:colOff>38100</xdr:colOff>
          <xdr:row>10</xdr:row>
          <xdr:rowOff>274320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8</xdr:row>
          <xdr:rowOff>251460</xdr:rowOff>
        </xdr:from>
        <xdr:to>
          <xdr:col>15</xdr:col>
          <xdr:colOff>7620</xdr:colOff>
          <xdr:row>12</xdr:row>
          <xdr:rowOff>83820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xdr:row>
          <xdr:rowOff>373380</xdr:rowOff>
        </xdr:from>
        <xdr:to>
          <xdr:col>1</xdr:col>
          <xdr:colOff>259080</xdr:colOff>
          <xdr:row>9</xdr:row>
          <xdr:rowOff>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xdr:row>
          <xdr:rowOff>297180</xdr:rowOff>
        </xdr:from>
        <xdr:to>
          <xdr:col>14</xdr:col>
          <xdr:colOff>266700</xdr:colOff>
          <xdr:row>10</xdr:row>
          <xdr:rowOff>76200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60960</xdr:rowOff>
        </xdr:from>
        <xdr:to>
          <xdr:col>2</xdr:col>
          <xdr:colOff>38100</xdr:colOff>
          <xdr:row>14</xdr:row>
          <xdr:rowOff>274320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xdr:row>
          <xdr:rowOff>22860</xdr:rowOff>
        </xdr:from>
        <xdr:to>
          <xdr:col>1</xdr:col>
          <xdr:colOff>259080</xdr:colOff>
          <xdr:row>13</xdr:row>
          <xdr:rowOff>7620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251460</xdr:rowOff>
        </xdr:from>
        <xdr:to>
          <xdr:col>14</xdr:col>
          <xdr:colOff>266700</xdr:colOff>
          <xdr:row>14</xdr:row>
          <xdr:rowOff>68580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60960</xdr:rowOff>
        </xdr:from>
        <xdr:to>
          <xdr:col>2</xdr:col>
          <xdr:colOff>38100</xdr:colOff>
          <xdr:row>18</xdr:row>
          <xdr:rowOff>274320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251460</xdr:rowOff>
        </xdr:from>
        <xdr:to>
          <xdr:col>15</xdr:col>
          <xdr:colOff>7620</xdr:colOff>
          <xdr:row>20</xdr:row>
          <xdr:rowOff>83820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22860</xdr:rowOff>
        </xdr:from>
        <xdr:to>
          <xdr:col>1</xdr:col>
          <xdr:colOff>259080</xdr:colOff>
          <xdr:row>17</xdr:row>
          <xdr:rowOff>7620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14</xdr:row>
          <xdr:rowOff>266700</xdr:rowOff>
        </xdr:from>
        <xdr:to>
          <xdr:col>14</xdr:col>
          <xdr:colOff>266700</xdr:colOff>
          <xdr:row>18</xdr:row>
          <xdr:rowOff>83820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60960</xdr:rowOff>
        </xdr:from>
        <xdr:to>
          <xdr:col>2</xdr:col>
          <xdr:colOff>38100</xdr:colOff>
          <xdr:row>22</xdr:row>
          <xdr:rowOff>274320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22860</xdr:rowOff>
        </xdr:from>
        <xdr:to>
          <xdr:col>1</xdr:col>
          <xdr:colOff>259080</xdr:colOff>
          <xdr:row>21</xdr:row>
          <xdr:rowOff>7620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266700</xdr:rowOff>
        </xdr:from>
        <xdr:to>
          <xdr:col>14</xdr:col>
          <xdr:colOff>266700</xdr:colOff>
          <xdr:row>22</xdr:row>
          <xdr:rowOff>83820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45720</xdr:rowOff>
        </xdr:from>
        <xdr:to>
          <xdr:col>2</xdr:col>
          <xdr:colOff>38100</xdr:colOff>
          <xdr:row>26</xdr:row>
          <xdr:rowOff>266700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251460</xdr:rowOff>
        </xdr:from>
        <xdr:to>
          <xdr:col>15</xdr:col>
          <xdr:colOff>7620</xdr:colOff>
          <xdr:row>28</xdr:row>
          <xdr:rowOff>83820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22860</xdr:rowOff>
        </xdr:from>
        <xdr:to>
          <xdr:col>1</xdr:col>
          <xdr:colOff>259080</xdr:colOff>
          <xdr:row>25</xdr:row>
          <xdr:rowOff>7620</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22</xdr:row>
          <xdr:rowOff>266700</xdr:rowOff>
        </xdr:from>
        <xdr:to>
          <xdr:col>14</xdr:col>
          <xdr:colOff>266700</xdr:colOff>
          <xdr:row>26</xdr:row>
          <xdr:rowOff>83820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30</xdr:row>
          <xdr:rowOff>45720</xdr:rowOff>
        </xdr:from>
        <xdr:to>
          <xdr:col>2</xdr:col>
          <xdr:colOff>38100</xdr:colOff>
          <xdr:row>30</xdr:row>
          <xdr:rowOff>266700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22860</xdr:rowOff>
        </xdr:from>
        <xdr:to>
          <xdr:col>1</xdr:col>
          <xdr:colOff>259080</xdr:colOff>
          <xdr:row>29</xdr:row>
          <xdr:rowOff>7620</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266700</xdr:rowOff>
        </xdr:from>
        <xdr:to>
          <xdr:col>14</xdr:col>
          <xdr:colOff>266700</xdr:colOff>
          <xdr:row>30</xdr:row>
          <xdr:rowOff>83820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xdr:row>
          <xdr:rowOff>45720</xdr:rowOff>
        </xdr:from>
        <xdr:to>
          <xdr:col>2</xdr:col>
          <xdr:colOff>38100</xdr:colOff>
          <xdr:row>34</xdr:row>
          <xdr:rowOff>266700</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251460</xdr:rowOff>
        </xdr:from>
        <xdr:to>
          <xdr:col>15</xdr:col>
          <xdr:colOff>7620</xdr:colOff>
          <xdr:row>36</xdr:row>
          <xdr:rowOff>83820</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22860</xdr:rowOff>
        </xdr:from>
        <xdr:to>
          <xdr:col>1</xdr:col>
          <xdr:colOff>259080</xdr:colOff>
          <xdr:row>33</xdr:row>
          <xdr:rowOff>7620</xdr:rowOff>
        </xdr:to>
        <xdr:sp macro="" textlink="">
          <xdr:nvSpPr>
            <xdr:cNvPr id="26648" name="Check Box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259080</xdr:rowOff>
        </xdr:from>
        <xdr:to>
          <xdr:col>14</xdr:col>
          <xdr:colOff>266700</xdr:colOff>
          <xdr:row>34</xdr:row>
          <xdr:rowOff>76200</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45720</xdr:rowOff>
        </xdr:from>
        <xdr:to>
          <xdr:col>2</xdr:col>
          <xdr:colOff>38100</xdr:colOff>
          <xdr:row>38</xdr:row>
          <xdr:rowOff>266700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22860</xdr:rowOff>
        </xdr:from>
        <xdr:to>
          <xdr:col>1</xdr:col>
          <xdr:colOff>259080</xdr:colOff>
          <xdr:row>37</xdr:row>
          <xdr:rowOff>7620</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266700</xdr:rowOff>
        </xdr:from>
        <xdr:to>
          <xdr:col>14</xdr:col>
          <xdr:colOff>266700</xdr:colOff>
          <xdr:row>38</xdr:row>
          <xdr:rowOff>83820</xdr:rowOff>
        </xdr:to>
        <xdr:sp macro="" textlink="">
          <xdr:nvSpPr>
            <xdr:cNvPr id="26652" name="Check Box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45720</xdr:rowOff>
        </xdr:from>
        <xdr:to>
          <xdr:col>2</xdr:col>
          <xdr:colOff>38100</xdr:colOff>
          <xdr:row>42</xdr:row>
          <xdr:rowOff>266700</xdr:rowOff>
        </xdr:to>
        <xdr:sp macro="" textlink="">
          <xdr:nvSpPr>
            <xdr:cNvPr id="26653" name="Check Box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40</xdr:row>
          <xdr:rowOff>251460</xdr:rowOff>
        </xdr:from>
        <xdr:to>
          <xdr:col>15</xdr:col>
          <xdr:colOff>7620</xdr:colOff>
          <xdr:row>44</xdr:row>
          <xdr:rowOff>83820</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22860</xdr:rowOff>
        </xdr:from>
        <xdr:to>
          <xdr:col>1</xdr:col>
          <xdr:colOff>259080</xdr:colOff>
          <xdr:row>41</xdr:row>
          <xdr:rowOff>7620</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38</xdr:row>
          <xdr:rowOff>266700</xdr:rowOff>
        </xdr:from>
        <xdr:to>
          <xdr:col>14</xdr:col>
          <xdr:colOff>266700</xdr:colOff>
          <xdr:row>42</xdr:row>
          <xdr:rowOff>83820</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45720</xdr:rowOff>
        </xdr:from>
        <xdr:to>
          <xdr:col>2</xdr:col>
          <xdr:colOff>38100</xdr:colOff>
          <xdr:row>46</xdr:row>
          <xdr:rowOff>266700</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22860</xdr:rowOff>
        </xdr:from>
        <xdr:to>
          <xdr:col>1</xdr:col>
          <xdr:colOff>259080</xdr:colOff>
          <xdr:row>45</xdr:row>
          <xdr:rowOff>7620</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42</xdr:row>
          <xdr:rowOff>266700</xdr:rowOff>
        </xdr:from>
        <xdr:to>
          <xdr:col>14</xdr:col>
          <xdr:colOff>266700</xdr:colOff>
          <xdr:row>46</xdr:row>
          <xdr:rowOff>83820</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12</xdr:row>
          <xdr:rowOff>259080</xdr:rowOff>
        </xdr:from>
        <xdr:to>
          <xdr:col>14</xdr:col>
          <xdr:colOff>266700</xdr:colOff>
          <xdr:row>16</xdr:row>
          <xdr:rowOff>76200</xdr:rowOff>
        </xdr:to>
        <xdr:sp macro="" textlink="">
          <xdr:nvSpPr>
            <xdr:cNvPr id="26660" name="Check Box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20</xdr:row>
          <xdr:rowOff>259080</xdr:rowOff>
        </xdr:from>
        <xdr:to>
          <xdr:col>14</xdr:col>
          <xdr:colOff>266700</xdr:colOff>
          <xdr:row>24</xdr:row>
          <xdr:rowOff>76200</xdr:rowOff>
        </xdr:to>
        <xdr:sp macro="" textlink="">
          <xdr:nvSpPr>
            <xdr:cNvPr id="26661" name="Check Box 37" hidden="1">
              <a:extLst>
                <a:ext uri="{63B3BB69-23CF-44E3-9099-C40C66FF867C}">
                  <a14:compatExt spid="_x0000_s2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259080</xdr:rowOff>
        </xdr:from>
        <xdr:to>
          <xdr:col>14</xdr:col>
          <xdr:colOff>266700</xdr:colOff>
          <xdr:row>32</xdr:row>
          <xdr:rowOff>76200</xdr:rowOff>
        </xdr:to>
        <xdr:sp macro="" textlink="">
          <xdr:nvSpPr>
            <xdr:cNvPr id="26662" name="Check Box 38" hidden="1">
              <a:extLst>
                <a:ext uri="{63B3BB69-23CF-44E3-9099-C40C66FF867C}">
                  <a14:compatExt spid="_x0000_s2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259080</xdr:rowOff>
        </xdr:from>
        <xdr:to>
          <xdr:col>14</xdr:col>
          <xdr:colOff>266700</xdr:colOff>
          <xdr:row>40</xdr:row>
          <xdr:rowOff>76200</xdr:rowOff>
        </xdr:to>
        <xdr:sp macro="" textlink="">
          <xdr:nvSpPr>
            <xdr:cNvPr id="26663" name="Check Box 39" hidden="1">
              <a:extLst>
                <a:ext uri="{63B3BB69-23CF-44E3-9099-C40C66FF867C}">
                  <a14:compatExt spid="_x0000_s2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44</xdr:row>
          <xdr:rowOff>259080</xdr:rowOff>
        </xdr:from>
        <xdr:to>
          <xdr:col>14</xdr:col>
          <xdr:colOff>266700</xdr:colOff>
          <xdr:row>48</xdr:row>
          <xdr:rowOff>76200</xdr:rowOff>
        </xdr:to>
        <xdr:sp macro="" textlink="">
          <xdr:nvSpPr>
            <xdr:cNvPr id="26664" name="Check Box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63.xml"/><Relationship Id="rId18" Type="http://schemas.openxmlformats.org/officeDocument/2006/relationships/ctrlProp" Target="../ctrlProps/ctrlProp368.xml"/><Relationship Id="rId26" Type="http://schemas.openxmlformats.org/officeDocument/2006/relationships/ctrlProp" Target="../ctrlProps/ctrlProp376.xml"/><Relationship Id="rId39" Type="http://schemas.openxmlformats.org/officeDocument/2006/relationships/ctrlProp" Target="../ctrlProps/ctrlProp389.xml"/><Relationship Id="rId21" Type="http://schemas.openxmlformats.org/officeDocument/2006/relationships/ctrlProp" Target="../ctrlProps/ctrlProp371.xml"/><Relationship Id="rId34" Type="http://schemas.openxmlformats.org/officeDocument/2006/relationships/ctrlProp" Target="../ctrlProps/ctrlProp384.xml"/><Relationship Id="rId42" Type="http://schemas.openxmlformats.org/officeDocument/2006/relationships/ctrlProp" Target="../ctrlProps/ctrlProp392.xml"/><Relationship Id="rId7" Type="http://schemas.openxmlformats.org/officeDocument/2006/relationships/ctrlProp" Target="../ctrlProps/ctrlProp357.xml"/><Relationship Id="rId2" Type="http://schemas.openxmlformats.org/officeDocument/2006/relationships/drawing" Target="../drawings/drawing10.xml"/><Relationship Id="rId16" Type="http://schemas.openxmlformats.org/officeDocument/2006/relationships/ctrlProp" Target="../ctrlProps/ctrlProp366.xml"/><Relationship Id="rId20" Type="http://schemas.openxmlformats.org/officeDocument/2006/relationships/ctrlProp" Target="../ctrlProps/ctrlProp370.xml"/><Relationship Id="rId29" Type="http://schemas.openxmlformats.org/officeDocument/2006/relationships/ctrlProp" Target="../ctrlProps/ctrlProp379.xml"/><Relationship Id="rId41" Type="http://schemas.openxmlformats.org/officeDocument/2006/relationships/ctrlProp" Target="../ctrlProps/ctrlProp391.xml"/><Relationship Id="rId1" Type="http://schemas.openxmlformats.org/officeDocument/2006/relationships/printerSettings" Target="../printerSettings/printerSettings10.bin"/><Relationship Id="rId6" Type="http://schemas.openxmlformats.org/officeDocument/2006/relationships/ctrlProp" Target="../ctrlProps/ctrlProp356.xml"/><Relationship Id="rId11" Type="http://schemas.openxmlformats.org/officeDocument/2006/relationships/ctrlProp" Target="../ctrlProps/ctrlProp361.xml"/><Relationship Id="rId24" Type="http://schemas.openxmlformats.org/officeDocument/2006/relationships/ctrlProp" Target="../ctrlProps/ctrlProp374.xml"/><Relationship Id="rId32" Type="http://schemas.openxmlformats.org/officeDocument/2006/relationships/ctrlProp" Target="../ctrlProps/ctrlProp382.xml"/><Relationship Id="rId37" Type="http://schemas.openxmlformats.org/officeDocument/2006/relationships/ctrlProp" Target="../ctrlProps/ctrlProp387.xml"/><Relationship Id="rId40" Type="http://schemas.openxmlformats.org/officeDocument/2006/relationships/ctrlProp" Target="../ctrlProps/ctrlProp390.xml"/><Relationship Id="rId5" Type="http://schemas.openxmlformats.org/officeDocument/2006/relationships/ctrlProp" Target="../ctrlProps/ctrlProp355.xml"/><Relationship Id="rId15" Type="http://schemas.openxmlformats.org/officeDocument/2006/relationships/ctrlProp" Target="../ctrlProps/ctrlProp365.xml"/><Relationship Id="rId23" Type="http://schemas.openxmlformats.org/officeDocument/2006/relationships/ctrlProp" Target="../ctrlProps/ctrlProp373.xml"/><Relationship Id="rId28" Type="http://schemas.openxmlformats.org/officeDocument/2006/relationships/ctrlProp" Target="../ctrlProps/ctrlProp378.xml"/><Relationship Id="rId36" Type="http://schemas.openxmlformats.org/officeDocument/2006/relationships/ctrlProp" Target="../ctrlProps/ctrlProp386.xml"/><Relationship Id="rId10" Type="http://schemas.openxmlformats.org/officeDocument/2006/relationships/ctrlProp" Target="../ctrlProps/ctrlProp360.xml"/><Relationship Id="rId19" Type="http://schemas.openxmlformats.org/officeDocument/2006/relationships/ctrlProp" Target="../ctrlProps/ctrlProp369.xml"/><Relationship Id="rId31" Type="http://schemas.openxmlformats.org/officeDocument/2006/relationships/ctrlProp" Target="../ctrlProps/ctrlProp381.xml"/><Relationship Id="rId4" Type="http://schemas.openxmlformats.org/officeDocument/2006/relationships/ctrlProp" Target="../ctrlProps/ctrlProp354.xml"/><Relationship Id="rId9" Type="http://schemas.openxmlformats.org/officeDocument/2006/relationships/ctrlProp" Target="../ctrlProps/ctrlProp359.xml"/><Relationship Id="rId14" Type="http://schemas.openxmlformats.org/officeDocument/2006/relationships/ctrlProp" Target="../ctrlProps/ctrlProp364.xml"/><Relationship Id="rId22" Type="http://schemas.openxmlformats.org/officeDocument/2006/relationships/ctrlProp" Target="../ctrlProps/ctrlProp372.xml"/><Relationship Id="rId27" Type="http://schemas.openxmlformats.org/officeDocument/2006/relationships/ctrlProp" Target="../ctrlProps/ctrlProp377.xml"/><Relationship Id="rId30" Type="http://schemas.openxmlformats.org/officeDocument/2006/relationships/ctrlProp" Target="../ctrlProps/ctrlProp380.xml"/><Relationship Id="rId35" Type="http://schemas.openxmlformats.org/officeDocument/2006/relationships/ctrlProp" Target="../ctrlProps/ctrlProp385.xml"/><Relationship Id="rId43" Type="http://schemas.openxmlformats.org/officeDocument/2006/relationships/ctrlProp" Target="../ctrlProps/ctrlProp393.xml"/><Relationship Id="rId8" Type="http://schemas.openxmlformats.org/officeDocument/2006/relationships/ctrlProp" Target="../ctrlProps/ctrlProp358.xml"/><Relationship Id="rId3" Type="http://schemas.openxmlformats.org/officeDocument/2006/relationships/vmlDrawing" Target="../drawings/vmlDrawing9.vml"/><Relationship Id="rId12" Type="http://schemas.openxmlformats.org/officeDocument/2006/relationships/ctrlProp" Target="../ctrlProps/ctrlProp362.xml"/><Relationship Id="rId17" Type="http://schemas.openxmlformats.org/officeDocument/2006/relationships/ctrlProp" Target="../ctrlProps/ctrlProp367.xml"/><Relationship Id="rId25" Type="http://schemas.openxmlformats.org/officeDocument/2006/relationships/ctrlProp" Target="../ctrlProps/ctrlProp375.xml"/><Relationship Id="rId33" Type="http://schemas.openxmlformats.org/officeDocument/2006/relationships/ctrlProp" Target="../ctrlProps/ctrlProp383.xml"/><Relationship Id="rId38" Type="http://schemas.openxmlformats.org/officeDocument/2006/relationships/ctrlProp" Target="../ctrlProps/ctrlProp388.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03.xml"/><Relationship Id="rId18" Type="http://schemas.openxmlformats.org/officeDocument/2006/relationships/ctrlProp" Target="../ctrlProps/ctrlProp408.xml"/><Relationship Id="rId26" Type="http://schemas.openxmlformats.org/officeDocument/2006/relationships/ctrlProp" Target="../ctrlProps/ctrlProp416.xml"/><Relationship Id="rId39" Type="http://schemas.openxmlformats.org/officeDocument/2006/relationships/ctrlProp" Target="../ctrlProps/ctrlProp429.xml"/><Relationship Id="rId21" Type="http://schemas.openxmlformats.org/officeDocument/2006/relationships/ctrlProp" Target="../ctrlProps/ctrlProp411.xml"/><Relationship Id="rId34" Type="http://schemas.openxmlformats.org/officeDocument/2006/relationships/ctrlProp" Target="../ctrlProps/ctrlProp424.xml"/><Relationship Id="rId42" Type="http://schemas.openxmlformats.org/officeDocument/2006/relationships/ctrlProp" Target="../ctrlProps/ctrlProp432.xml"/><Relationship Id="rId7" Type="http://schemas.openxmlformats.org/officeDocument/2006/relationships/ctrlProp" Target="../ctrlProps/ctrlProp397.xml"/><Relationship Id="rId2" Type="http://schemas.openxmlformats.org/officeDocument/2006/relationships/drawing" Target="../drawings/drawing11.xml"/><Relationship Id="rId16" Type="http://schemas.openxmlformats.org/officeDocument/2006/relationships/ctrlProp" Target="../ctrlProps/ctrlProp406.xml"/><Relationship Id="rId20" Type="http://schemas.openxmlformats.org/officeDocument/2006/relationships/ctrlProp" Target="../ctrlProps/ctrlProp410.xml"/><Relationship Id="rId29" Type="http://schemas.openxmlformats.org/officeDocument/2006/relationships/ctrlProp" Target="../ctrlProps/ctrlProp419.xml"/><Relationship Id="rId41" Type="http://schemas.openxmlformats.org/officeDocument/2006/relationships/ctrlProp" Target="../ctrlProps/ctrlProp431.xml"/><Relationship Id="rId1" Type="http://schemas.openxmlformats.org/officeDocument/2006/relationships/printerSettings" Target="../printerSettings/printerSettings11.bin"/><Relationship Id="rId6" Type="http://schemas.openxmlformats.org/officeDocument/2006/relationships/ctrlProp" Target="../ctrlProps/ctrlProp396.xml"/><Relationship Id="rId11" Type="http://schemas.openxmlformats.org/officeDocument/2006/relationships/ctrlProp" Target="../ctrlProps/ctrlProp401.xml"/><Relationship Id="rId24" Type="http://schemas.openxmlformats.org/officeDocument/2006/relationships/ctrlProp" Target="../ctrlProps/ctrlProp414.xml"/><Relationship Id="rId32" Type="http://schemas.openxmlformats.org/officeDocument/2006/relationships/ctrlProp" Target="../ctrlProps/ctrlProp422.xml"/><Relationship Id="rId37" Type="http://schemas.openxmlformats.org/officeDocument/2006/relationships/ctrlProp" Target="../ctrlProps/ctrlProp427.xml"/><Relationship Id="rId40" Type="http://schemas.openxmlformats.org/officeDocument/2006/relationships/ctrlProp" Target="../ctrlProps/ctrlProp430.xml"/><Relationship Id="rId5" Type="http://schemas.openxmlformats.org/officeDocument/2006/relationships/ctrlProp" Target="../ctrlProps/ctrlProp395.xml"/><Relationship Id="rId15" Type="http://schemas.openxmlformats.org/officeDocument/2006/relationships/ctrlProp" Target="../ctrlProps/ctrlProp405.xml"/><Relationship Id="rId23" Type="http://schemas.openxmlformats.org/officeDocument/2006/relationships/ctrlProp" Target="../ctrlProps/ctrlProp413.xml"/><Relationship Id="rId28" Type="http://schemas.openxmlformats.org/officeDocument/2006/relationships/ctrlProp" Target="../ctrlProps/ctrlProp418.xml"/><Relationship Id="rId36" Type="http://schemas.openxmlformats.org/officeDocument/2006/relationships/ctrlProp" Target="../ctrlProps/ctrlProp426.xml"/><Relationship Id="rId10" Type="http://schemas.openxmlformats.org/officeDocument/2006/relationships/ctrlProp" Target="../ctrlProps/ctrlProp400.xml"/><Relationship Id="rId19" Type="http://schemas.openxmlformats.org/officeDocument/2006/relationships/ctrlProp" Target="../ctrlProps/ctrlProp409.xml"/><Relationship Id="rId31" Type="http://schemas.openxmlformats.org/officeDocument/2006/relationships/ctrlProp" Target="../ctrlProps/ctrlProp421.xml"/><Relationship Id="rId4" Type="http://schemas.openxmlformats.org/officeDocument/2006/relationships/ctrlProp" Target="../ctrlProps/ctrlProp394.xml"/><Relationship Id="rId9" Type="http://schemas.openxmlformats.org/officeDocument/2006/relationships/ctrlProp" Target="../ctrlProps/ctrlProp399.xml"/><Relationship Id="rId14" Type="http://schemas.openxmlformats.org/officeDocument/2006/relationships/ctrlProp" Target="../ctrlProps/ctrlProp404.xml"/><Relationship Id="rId22" Type="http://schemas.openxmlformats.org/officeDocument/2006/relationships/ctrlProp" Target="../ctrlProps/ctrlProp412.xml"/><Relationship Id="rId27" Type="http://schemas.openxmlformats.org/officeDocument/2006/relationships/ctrlProp" Target="../ctrlProps/ctrlProp417.xml"/><Relationship Id="rId30" Type="http://schemas.openxmlformats.org/officeDocument/2006/relationships/ctrlProp" Target="../ctrlProps/ctrlProp420.xml"/><Relationship Id="rId35" Type="http://schemas.openxmlformats.org/officeDocument/2006/relationships/ctrlProp" Target="../ctrlProps/ctrlProp425.xml"/><Relationship Id="rId43" Type="http://schemas.openxmlformats.org/officeDocument/2006/relationships/ctrlProp" Target="../ctrlProps/ctrlProp433.xml"/><Relationship Id="rId8" Type="http://schemas.openxmlformats.org/officeDocument/2006/relationships/ctrlProp" Target="../ctrlProps/ctrlProp398.xml"/><Relationship Id="rId3" Type="http://schemas.openxmlformats.org/officeDocument/2006/relationships/vmlDrawing" Target="../drawings/vmlDrawing10.vml"/><Relationship Id="rId12" Type="http://schemas.openxmlformats.org/officeDocument/2006/relationships/ctrlProp" Target="../ctrlProps/ctrlProp402.xml"/><Relationship Id="rId17" Type="http://schemas.openxmlformats.org/officeDocument/2006/relationships/ctrlProp" Target="../ctrlProps/ctrlProp407.xml"/><Relationship Id="rId25" Type="http://schemas.openxmlformats.org/officeDocument/2006/relationships/ctrlProp" Target="../ctrlProps/ctrlProp415.xml"/><Relationship Id="rId33" Type="http://schemas.openxmlformats.org/officeDocument/2006/relationships/ctrlProp" Target="../ctrlProps/ctrlProp423.xml"/><Relationship Id="rId38" Type="http://schemas.openxmlformats.org/officeDocument/2006/relationships/ctrlProp" Target="../ctrlProps/ctrlProp428.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443.xml"/><Relationship Id="rId18" Type="http://schemas.openxmlformats.org/officeDocument/2006/relationships/ctrlProp" Target="../ctrlProps/ctrlProp448.xml"/><Relationship Id="rId26" Type="http://schemas.openxmlformats.org/officeDocument/2006/relationships/ctrlProp" Target="../ctrlProps/ctrlProp456.xml"/><Relationship Id="rId39" Type="http://schemas.openxmlformats.org/officeDocument/2006/relationships/ctrlProp" Target="../ctrlProps/ctrlProp469.xml"/><Relationship Id="rId21" Type="http://schemas.openxmlformats.org/officeDocument/2006/relationships/ctrlProp" Target="../ctrlProps/ctrlProp451.xml"/><Relationship Id="rId34" Type="http://schemas.openxmlformats.org/officeDocument/2006/relationships/ctrlProp" Target="../ctrlProps/ctrlProp464.xml"/><Relationship Id="rId42" Type="http://schemas.openxmlformats.org/officeDocument/2006/relationships/ctrlProp" Target="../ctrlProps/ctrlProp472.xml"/><Relationship Id="rId7" Type="http://schemas.openxmlformats.org/officeDocument/2006/relationships/ctrlProp" Target="../ctrlProps/ctrlProp437.xml"/><Relationship Id="rId2" Type="http://schemas.openxmlformats.org/officeDocument/2006/relationships/drawing" Target="../drawings/drawing12.xml"/><Relationship Id="rId16" Type="http://schemas.openxmlformats.org/officeDocument/2006/relationships/ctrlProp" Target="../ctrlProps/ctrlProp446.xml"/><Relationship Id="rId20" Type="http://schemas.openxmlformats.org/officeDocument/2006/relationships/ctrlProp" Target="../ctrlProps/ctrlProp450.xml"/><Relationship Id="rId29" Type="http://schemas.openxmlformats.org/officeDocument/2006/relationships/ctrlProp" Target="../ctrlProps/ctrlProp459.xml"/><Relationship Id="rId41" Type="http://schemas.openxmlformats.org/officeDocument/2006/relationships/ctrlProp" Target="../ctrlProps/ctrlProp471.xml"/><Relationship Id="rId1" Type="http://schemas.openxmlformats.org/officeDocument/2006/relationships/printerSettings" Target="../printerSettings/printerSettings12.bin"/><Relationship Id="rId6" Type="http://schemas.openxmlformats.org/officeDocument/2006/relationships/ctrlProp" Target="../ctrlProps/ctrlProp436.xml"/><Relationship Id="rId11" Type="http://schemas.openxmlformats.org/officeDocument/2006/relationships/ctrlProp" Target="../ctrlProps/ctrlProp441.xml"/><Relationship Id="rId24" Type="http://schemas.openxmlformats.org/officeDocument/2006/relationships/ctrlProp" Target="../ctrlProps/ctrlProp454.xml"/><Relationship Id="rId32" Type="http://schemas.openxmlformats.org/officeDocument/2006/relationships/ctrlProp" Target="../ctrlProps/ctrlProp462.xml"/><Relationship Id="rId37" Type="http://schemas.openxmlformats.org/officeDocument/2006/relationships/ctrlProp" Target="../ctrlProps/ctrlProp467.xml"/><Relationship Id="rId40" Type="http://schemas.openxmlformats.org/officeDocument/2006/relationships/ctrlProp" Target="../ctrlProps/ctrlProp470.xml"/><Relationship Id="rId5" Type="http://schemas.openxmlformats.org/officeDocument/2006/relationships/ctrlProp" Target="../ctrlProps/ctrlProp435.xml"/><Relationship Id="rId15" Type="http://schemas.openxmlformats.org/officeDocument/2006/relationships/ctrlProp" Target="../ctrlProps/ctrlProp445.xml"/><Relationship Id="rId23" Type="http://schemas.openxmlformats.org/officeDocument/2006/relationships/ctrlProp" Target="../ctrlProps/ctrlProp453.xml"/><Relationship Id="rId28" Type="http://schemas.openxmlformats.org/officeDocument/2006/relationships/ctrlProp" Target="../ctrlProps/ctrlProp458.xml"/><Relationship Id="rId36" Type="http://schemas.openxmlformats.org/officeDocument/2006/relationships/ctrlProp" Target="../ctrlProps/ctrlProp466.xml"/><Relationship Id="rId10" Type="http://schemas.openxmlformats.org/officeDocument/2006/relationships/ctrlProp" Target="../ctrlProps/ctrlProp440.xml"/><Relationship Id="rId19" Type="http://schemas.openxmlformats.org/officeDocument/2006/relationships/ctrlProp" Target="../ctrlProps/ctrlProp449.xml"/><Relationship Id="rId31" Type="http://schemas.openxmlformats.org/officeDocument/2006/relationships/ctrlProp" Target="../ctrlProps/ctrlProp461.xml"/><Relationship Id="rId4" Type="http://schemas.openxmlformats.org/officeDocument/2006/relationships/ctrlProp" Target="../ctrlProps/ctrlProp434.xml"/><Relationship Id="rId9" Type="http://schemas.openxmlformats.org/officeDocument/2006/relationships/ctrlProp" Target="../ctrlProps/ctrlProp439.xml"/><Relationship Id="rId14" Type="http://schemas.openxmlformats.org/officeDocument/2006/relationships/ctrlProp" Target="../ctrlProps/ctrlProp444.xml"/><Relationship Id="rId22" Type="http://schemas.openxmlformats.org/officeDocument/2006/relationships/ctrlProp" Target="../ctrlProps/ctrlProp452.xml"/><Relationship Id="rId27" Type="http://schemas.openxmlformats.org/officeDocument/2006/relationships/ctrlProp" Target="../ctrlProps/ctrlProp457.xml"/><Relationship Id="rId30" Type="http://schemas.openxmlformats.org/officeDocument/2006/relationships/ctrlProp" Target="../ctrlProps/ctrlProp460.xml"/><Relationship Id="rId35" Type="http://schemas.openxmlformats.org/officeDocument/2006/relationships/ctrlProp" Target="../ctrlProps/ctrlProp465.xml"/><Relationship Id="rId43" Type="http://schemas.openxmlformats.org/officeDocument/2006/relationships/ctrlProp" Target="../ctrlProps/ctrlProp473.xml"/><Relationship Id="rId8" Type="http://schemas.openxmlformats.org/officeDocument/2006/relationships/ctrlProp" Target="../ctrlProps/ctrlProp438.xml"/><Relationship Id="rId3" Type="http://schemas.openxmlformats.org/officeDocument/2006/relationships/vmlDrawing" Target="../drawings/vmlDrawing11.vml"/><Relationship Id="rId12" Type="http://schemas.openxmlformats.org/officeDocument/2006/relationships/ctrlProp" Target="../ctrlProps/ctrlProp442.xml"/><Relationship Id="rId17" Type="http://schemas.openxmlformats.org/officeDocument/2006/relationships/ctrlProp" Target="../ctrlProps/ctrlProp447.xml"/><Relationship Id="rId25" Type="http://schemas.openxmlformats.org/officeDocument/2006/relationships/ctrlProp" Target="../ctrlProps/ctrlProp455.xml"/><Relationship Id="rId33" Type="http://schemas.openxmlformats.org/officeDocument/2006/relationships/ctrlProp" Target="../ctrlProps/ctrlProp463.xml"/><Relationship Id="rId38" Type="http://schemas.openxmlformats.org/officeDocument/2006/relationships/ctrlProp" Target="../ctrlProps/ctrlProp46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3.xml"/><Relationship Id="rId18" Type="http://schemas.openxmlformats.org/officeDocument/2006/relationships/ctrlProp" Target="../ctrlProps/ctrlProp88.xml"/><Relationship Id="rId26" Type="http://schemas.openxmlformats.org/officeDocument/2006/relationships/ctrlProp" Target="../ctrlProps/ctrlProp96.xml"/><Relationship Id="rId39" Type="http://schemas.openxmlformats.org/officeDocument/2006/relationships/ctrlProp" Target="../ctrlProps/ctrlProp109.xml"/><Relationship Id="rId21" Type="http://schemas.openxmlformats.org/officeDocument/2006/relationships/ctrlProp" Target="../ctrlProps/ctrlProp91.xml"/><Relationship Id="rId34" Type="http://schemas.openxmlformats.org/officeDocument/2006/relationships/ctrlProp" Target="../ctrlProps/ctrlProp104.xml"/><Relationship Id="rId42" Type="http://schemas.openxmlformats.org/officeDocument/2006/relationships/ctrlProp" Target="../ctrlProps/ctrlProp112.xml"/><Relationship Id="rId7"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86.xml"/><Relationship Id="rId20" Type="http://schemas.openxmlformats.org/officeDocument/2006/relationships/ctrlProp" Target="../ctrlProps/ctrlProp90.xml"/><Relationship Id="rId29" Type="http://schemas.openxmlformats.org/officeDocument/2006/relationships/ctrlProp" Target="../ctrlProps/ctrlProp99.xml"/><Relationship Id="rId41" Type="http://schemas.openxmlformats.org/officeDocument/2006/relationships/ctrlProp" Target="../ctrlProps/ctrlProp111.xml"/><Relationship Id="rId1" Type="http://schemas.openxmlformats.org/officeDocument/2006/relationships/printerSettings" Target="../printerSettings/printerSettings3.bin"/><Relationship Id="rId6" Type="http://schemas.openxmlformats.org/officeDocument/2006/relationships/ctrlProp" Target="../ctrlProps/ctrlProp76.xml"/><Relationship Id="rId11" Type="http://schemas.openxmlformats.org/officeDocument/2006/relationships/ctrlProp" Target="../ctrlProps/ctrlProp81.xml"/><Relationship Id="rId24" Type="http://schemas.openxmlformats.org/officeDocument/2006/relationships/ctrlProp" Target="../ctrlProps/ctrlProp94.xml"/><Relationship Id="rId32" Type="http://schemas.openxmlformats.org/officeDocument/2006/relationships/ctrlProp" Target="../ctrlProps/ctrlProp102.xml"/><Relationship Id="rId37" Type="http://schemas.openxmlformats.org/officeDocument/2006/relationships/ctrlProp" Target="../ctrlProps/ctrlProp107.xml"/><Relationship Id="rId40" Type="http://schemas.openxmlformats.org/officeDocument/2006/relationships/ctrlProp" Target="../ctrlProps/ctrlProp110.xml"/><Relationship Id="rId5" Type="http://schemas.openxmlformats.org/officeDocument/2006/relationships/ctrlProp" Target="../ctrlProps/ctrlProp75.xml"/><Relationship Id="rId15" Type="http://schemas.openxmlformats.org/officeDocument/2006/relationships/ctrlProp" Target="../ctrlProps/ctrlProp85.xml"/><Relationship Id="rId23" Type="http://schemas.openxmlformats.org/officeDocument/2006/relationships/ctrlProp" Target="../ctrlProps/ctrlProp93.xml"/><Relationship Id="rId28" Type="http://schemas.openxmlformats.org/officeDocument/2006/relationships/ctrlProp" Target="../ctrlProps/ctrlProp98.xml"/><Relationship Id="rId36" Type="http://schemas.openxmlformats.org/officeDocument/2006/relationships/ctrlProp" Target="../ctrlProps/ctrlProp106.xml"/><Relationship Id="rId10" Type="http://schemas.openxmlformats.org/officeDocument/2006/relationships/ctrlProp" Target="../ctrlProps/ctrlProp80.xml"/><Relationship Id="rId19" Type="http://schemas.openxmlformats.org/officeDocument/2006/relationships/ctrlProp" Target="../ctrlProps/ctrlProp89.xml"/><Relationship Id="rId31" Type="http://schemas.openxmlformats.org/officeDocument/2006/relationships/ctrlProp" Target="../ctrlProps/ctrlProp101.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 Id="rId22" Type="http://schemas.openxmlformats.org/officeDocument/2006/relationships/ctrlProp" Target="../ctrlProps/ctrlProp92.xml"/><Relationship Id="rId27" Type="http://schemas.openxmlformats.org/officeDocument/2006/relationships/ctrlProp" Target="../ctrlProps/ctrlProp97.xml"/><Relationship Id="rId30" Type="http://schemas.openxmlformats.org/officeDocument/2006/relationships/ctrlProp" Target="../ctrlProps/ctrlProp100.xml"/><Relationship Id="rId35" Type="http://schemas.openxmlformats.org/officeDocument/2006/relationships/ctrlProp" Target="../ctrlProps/ctrlProp105.xml"/><Relationship Id="rId43" Type="http://schemas.openxmlformats.org/officeDocument/2006/relationships/ctrlProp" Target="../ctrlProps/ctrlProp113.xml"/><Relationship Id="rId8" Type="http://schemas.openxmlformats.org/officeDocument/2006/relationships/ctrlProp" Target="../ctrlProps/ctrlProp78.xml"/><Relationship Id="rId3" Type="http://schemas.openxmlformats.org/officeDocument/2006/relationships/vmlDrawing" Target="../drawings/vmlDrawing2.vml"/><Relationship Id="rId12" Type="http://schemas.openxmlformats.org/officeDocument/2006/relationships/ctrlProp" Target="../ctrlProps/ctrlProp82.xml"/><Relationship Id="rId17" Type="http://schemas.openxmlformats.org/officeDocument/2006/relationships/ctrlProp" Target="../ctrlProps/ctrlProp87.xml"/><Relationship Id="rId25" Type="http://schemas.openxmlformats.org/officeDocument/2006/relationships/ctrlProp" Target="../ctrlProps/ctrlProp95.xml"/><Relationship Id="rId33" Type="http://schemas.openxmlformats.org/officeDocument/2006/relationships/ctrlProp" Target="../ctrlProps/ctrlProp103.xml"/><Relationship Id="rId38"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3.xml"/><Relationship Id="rId18" Type="http://schemas.openxmlformats.org/officeDocument/2006/relationships/ctrlProp" Target="../ctrlProps/ctrlProp128.xml"/><Relationship Id="rId26" Type="http://schemas.openxmlformats.org/officeDocument/2006/relationships/ctrlProp" Target="../ctrlProps/ctrlProp136.xml"/><Relationship Id="rId39" Type="http://schemas.openxmlformats.org/officeDocument/2006/relationships/ctrlProp" Target="../ctrlProps/ctrlProp149.xml"/><Relationship Id="rId21" Type="http://schemas.openxmlformats.org/officeDocument/2006/relationships/ctrlProp" Target="../ctrlProps/ctrlProp131.xml"/><Relationship Id="rId34" Type="http://schemas.openxmlformats.org/officeDocument/2006/relationships/ctrlProp" Target="../ctrlProps/ctrlProp144.xml"/><Relationship Id="rId42" Type="http://schemas.openxmlformats.org/officeDocument/2006/relationships/ctrlProp" Target="../ctrlProps/ctrlProp152.xml"/><Relationship Id="rId7" Type="http://schemas.openxmlformats.org/officeDocument/2006/relationships/ctrlProp" Target="../ctrlProps/ctrlProp117.xml"/><Relationship Id="rId2" Type="http://schemas.openxmlformats.org/officeDocument/2006/relationships/drawing" Target="../drawings/drawing4.xml"/><Relationship Id="rId16" Type="http://schemas.openxmlformats.org/officeDocument/2006/relationships/ctrlProp" Target="../ctrlProps/ctrlProp126.xml"/><Relationship Id="rId20" Type="http://schemas.openxmlformats.org/officeDocument/2006/relationships/ctrlProp" Target="../ctrlProps/ctrlProp130.xml"/><Relationship Id="rId29" Type="http://schemas.openxmlformats.org/officeDocument/2006/relationships/ctrlProp" Target="../ctrlProps/ctrlProp139.xml"/><Relationship Id="rId41" Type="http://schemas.openxmlformats.org/officeDocument/2006/relationships/ctrlProp" Target="../ctrlProps/ctrlProp151.xml"/><Relationship Id="rId1" Type="http://schemas.openxmlformats.org/officeDocument/2006/relationships/printerSettings" Target="../printerSettings/printerSettings4.bin"/><Relationship Id="rId6" Type="http://schemas.openxmlformats.org/officeDocument/2006/relationships/ctrlProp" Target="../ctrlProps/ctrlProp116.xml"/><Relationship Id="rId11" Type="http://schemas.openxmlformats.org/officeDocument/2006/relationships/ctrlProp" Target="../ctrlProps/ctrlProp121.xml"/><Relationship Id="rId24" Type="http://schemas.openxmlformats.org/officeDocument/2006/relationships/ctrlProp" Target="../ctrlProps/ctrlProp134.xml"/><Relationship Id="rId32" Type="http://schemas.openxmlformats.org/officeDocument/2006/relationships/ctrlProp" Target="../ctrlProps/ctrlProp142.xml"/><Relationship Id="rId37" Type="http://schemas.openxmlformats.org/officeDocument/2006/relationships/ctrlProp" Target="../ctrlProps/ctrlProp147.xml"/><Relationship Id="rId40" Type="http://schemas.openxmlformats.org/officeDocument/2006/relationships/ctrlProp" Target="../ctrlProps/ctrlProp150.xml"/><Relationship Id="rId5" Type="http://schemas.openxmlformats.org/officeDocument/2006/relationships/ctrlProp" Target="../ctrlProps/ctrlProp115.xml"/><Relationship Id="rId15" Type="http://schemas.openxmlformats.org/officeDocument/2006/relationships/ctrlProp" Target="../ctrlProps/ctrlProp125.xml"/><Relationship Id="rId23" Type="http://schemas.openxmlformats.org/officeDocument/2006/relationships/ctrlProp" Target="../ctrlProps/ctrlProp133.xml"/><Relationship Id="rId28" Type="http://schemas.openxmlformats.org/officeDocument/2006/relationships/ctrlProp" Target="../ctrlProps/ctrlProp138.xml"/><Relationship Id="rId36" Type="http://schemas.openxmlformats.org/officeDocument/2006/relationships/ctrlProp" Target="../ctrlProps/ctrlProp146.xml"/><Relationship Id="rId10" Type="http://schemas.openxmlformats.org/officeDocument/2006/relationships/ctrlProp" Target="../ctrlProps/ctrlProp120.xml"/><Relationship Id="rId19" Type="http://schemas.openxmlformats.org/officeDocument/2006/relationships/ctrlProp" Target="../ctrlProps/ctrlProp129.xml"/><Relationship Id="rId31" Type="http://schemas.openxmlformats.org/officeDocument/2006/relationships/ctrlProp" Target="../ctrlProps/ctrlProp141.xml"/><Relationship Id="rId4" Type="http://schemas.openxmlformats.org/officeDocument/2006/relationships/ctrlProp" Target="../ctrlProps/ctrlProp114.xml"/><Relationship Id="rId9" Type="http://schemas.openxmlformats.org/officeDocument/2006/relationships/ctrlProp" Target="../ctrlProps/ctrlProp119.xml"/><Relationship Id="rId14" Type="http://schemas.openxmlformats.org/officeDocument/2006/relationships/ctrlProp" Target="../ctrlProps/ctrlProp124.xml"/><Relationship Id="rId22" Type="http://schemas.openxmlformats.org/officeDocument/2006/relationships/ctrlProp" Target="../ctrlProps/ctrlProp132.xml"/><Relationship Id="rId27" Type="http://schemas.openxmlformats.org/officeDocument/2006/relationships/ctrlProp" Target="../ctrlProps/ctrlProp137.xml"/><Relationship Id="rId30" Type="http://schemas.openxmlformats.org/officeDocument/2006/relationships/ctrlProp" Target="../ctrlProps/ctrlProp140.xml"/><Relationship Id="rId35" Type="http://schemas.openxmlformats.org/officeDocument/2006/relationships/ctrlProp" Target="../ctrlProps/ctrlProp145.xml"/><Relationship Id="rId43" Type="http://schemas.openxmlformats.org/officeDocument/2006/relationships/ctrlProp" Target="../ctrlProps/ctrlProp153.xml"/><Relationship Id="rId8" Type="http://schemas.openxmlformats.org/officeDocument/2006/relationships/ctrlProp" Target="../ctrlProps/ctrlProp118.xml"/><Relationship Id="rId3" Type="http://schemas.openxmlformats.org/officeDocument/2006/relationships/vmlDrawing" Target="../drawings/vmlDrawing3.vml"/><Relationship Id="rId12" Type="http://schemas.openxmlformats.org/officeDocument/2006/relationships/ctrlProp" Target="../ctrlProps/ctrlProp122.xml"/><Relationship Id="rId17" Type="http://schemas.openxmlformats.org/officeDocument/2006/relationships/ctrlProp" Target="../ctrlProps/ctrlProp127.xml"/><Relationship Id="rId25" Type="http://schemas.openxmlformats.org/officeDocument/2006/relationships/ctrlProp" Target="../ctrlProps/ctrlProp135.xml"/><Relationship Id="rId33" Type="http://schemas.openxmlformats.org/officeDocument/2006/relationships/ctrlProp" Target="../ctrlProps/ctrlProp143.xml"/><Relationship Id="rId38" Type="http://schemas.openxmlformats.org/officeDocument/2006/relationships/ctrlProp" Target="../ctrlProps/ctrlProp14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63.xml"/><Relationship Id="rId18" Type="http://schemas.openxmlformats.org/officeDocument/2006/relationships/ctrlProp" Target="../ctrlProps/ctrlProp168.xml"/><Relationship Id="rId26" Type="http://schemas.openxmlformats.org/officeDocument/2006/relationships/ctrlProp" Target="../ctrlProps/ctrlProp176.xml"/><Relationship Id="rId39" Type="http://schemas.openxmlformats.org/officeDocument/2006/relationships/ctrlProp" Target="../ctrlProps/ctrlProp189.xml"/><Relationship Id="rId21" Type="http://schemas.openxmlformats.org/officeDocument/2006/relationships/ctrlProp" Target="../ctrlProps/ctrlProp171.xml"/><Relationship Id="rId34" Type="http://schemas.openxmlformats.org/officeDocument/2006/relationships/ctrlProp" Target="../ctrlProps/ctrlProp184.xml"/><Relationship Id="rId42" Type="http://schemas.openxmlformats.org/officeDocument/2006/relationships/ctrlProp" Target="../ctrlProps/ctrlProp192.xml"/><Relationship Id="rId7" Type="http://schemas.openxmlformats.org/officeDocument/2006/relationships/ctrlProp" Target="../ctrlProps/ctrlProp157.xml"/><Relationship Id="rId2" Type="http://schemas.openxmlformats.org/officeDocument/2006/relationships/drawing" Target="../drawings/drawing5.xml"/><Relationship Id="rId16" Type="http://schemas.openxmlformats.org/officeDocument/2006/relationships/ctrlProp" Target="../ctrlProps/ctrlProp166.xml"/><Relationship Id="rId20" Type="http://schemas.openxmlformats.org/officeDocument/2006/relationships/ctrlProp" Target="../ctrlProps/ctrlProp170.xml"/><Relationship Id="rId29" Type="http://schemas.openxmlformats.org/officeDocument/2006/relationships/ctrlProp" Target="../ctrlProps/ctrlProp179.xml"/><Relationship Id="rId41" Type="http://schemas.openxmlformats.org/officeDocument/2006/relationships/ctrlProp" Target="../ctrlProps/ctrlProp191.xml"/><Relationship Id="rId1" Type="http://schemas.openxmlformats.org/officeDocument/2006/relationships/printerSettings" Target="../printerSettings/printerSettings5.bin"/><Relationship Id="rId6" Type="http://schemas.openxmlformats.org/officeDocument/2006/relationships/ctrlProp" Target="../ctrlProps/ctrlProp156.xml"/><Relationship Id="rId11" Type="http://schemas.openxmlformats.org/officeDocument/2006/relationships/ctrlProp" Target="../ctrlProps/ctrlProp161.xml"/><Relationship Id="rId24" Type="http://schemas.openxmlformats.org/officeDocument/2006/relationships/ctrlProp" Target="../ctrlProps/ctrlProp174.xml"/><Relationship Id="rId32" Type="http://schemas.openxmlformats.org/officeDocument/2006/relationships/ctrlProp" Target="../ctrlProps/ctrlProp182.xml"/><Relationship Id="rId37" Type="http://schemas.openxmlformats.org/officeDocument/2006/relationships/ctrlProp" Target="../ctrlProps/ctrlProp187.xml"/><Relationship Id="rId40" Type="http://schemas.openxmlformats.org/officeDocument/2006/relationships/ctrlProp" Target="../ctrlProps/ctrlProp190.xml"/><Relationship Id="rId5" Type="http://schemas.openxmlformats.org/officeDocument/2006/relationships/ctrlProp" Target="../ctrlProps/ctrlProp155.xml"/><Relationship Id="rId15" Type="http://schemas.openxmlformats.org/officeDocument/2006/relationships/ctrlProp" Target="../ctrlProps/ctrlProp165.xml"/><Relationship Id="rId23" Type="http://schemas.openxmlformats.org/officeDocument/2006/relationships/ctrlProp" Target="../ctrlProps/ctrlProp173.xml"/><Relationship Id="rId28" Type="http://schemas.openxmlformats.org/officeDocument/2006/relationships/ctrlProp" Target="../ctrlProps/ctrlProp178.xml"/><Relationship Id="rId36" Type="http://schemas.openxmlformats.org/officeDocument/2006/relationships/ctrlProp" Target="../ctrlProps/ctrlProp186.xml"/><Relationship Id="rId10" Type="http://schemas.openxmlformats.org/officeDocument/2006/relationships/ctrlProp" Target="../ctrlProps/ctrlProp160.xml"/><Relationship Id="rId19" Type="http://schemas.openxmlformats.org/officeDocument/2006/relationships/ctrlProp" Target="../ctrlProps/ctrlProp169.xml"/><Relationship Id="rId31" Type="http://schemas.openxmlformats.org/officeDocument/2006/relationships/ctrlProp" Target="../ctrlProps/ctrlProp181.xml"/><Relationship Id="rId4" Type="http://schemas.openxmlformats.org/officeDocument/2006/relationships/ctrlProp" Target="../ctrlProps/ctrlProp154.xml"/><Relationship Id="rId9" Type="http://schemas.openxmlformats.org/officeDocument/2006/relationships/ctrlProp" Target="../ctrlProps/ctrlProp159.xml"/><Relationship Id="rId14" Type="http://schemas.openxmlformats.org/officeDocument/2006/relationships/ctrlProp" Target="../ctrlProps/ctrlProp164.xml"/><Relationship Id="rId22" Type="http://schemas.openxmlformats.org/officeDocument/2006/relationships/ctrlProp" Target="../ctrlProps/ctrlProp172.xml"/><Relationship Id="rId27" Type="http://schemas.openxmlformats.org/officeDocument/2006/relationships/ctrlProp" Target="../ctrlProps/ctrlProp177.xml"/><Relationship Id="rId30" Type="http://schemas.openxmlformats.org/officeDocument/2006/relationships/ctrlProp" Target="../ctrlProps/ctrlProp180.xml"/><Relationship Id="rId35" Type="http://schemas.openxmlformats.org/officeDocument/2006/relationships/ctrlProp" Target="../ctrlProps/ctrlProp185.xml"/><Relationship Id="rId43" Type="http://schemas.openxmlformats.org/officeDocument/2006/relationships/ctrlProp" Target="../ctrlProps/ctrlProp193.xml"/><Relationship Id="rId8" Type="http://schemas.openxmlformats.org/officeDocument/2006/relationships/ctrlProp" Target="../ctrlProps/ctrlProp158.xml"/><Relationship Id="rId3" Type="http://schemas.openxmlformats.org/officeDocument/2006/relationships/vmlDrawing" Target="../drawings/vmlDrawing4.vml"/><Relationship Id="rId12" Type="http://schemas.openxmlformats.org/officeDocument/2006/relationships/ctrlProp" Target="../ctrlProps/ctrlProp162.xml"/><Relationship Id="rId17" Type="http://schemas.openxmlformats.org/officeDocument/2006/relationships/ctrlProp" Target="../ctrlProps/ctrlProp167.xml"/><Relationship Id="rId25" Type="http://schemas.openxmlformats.org/officeDocument/2006/relationships/ctrlProp" Target="../ctrlProps/ctrlProp175.xml"/><Relationship Id="rId33" Type="http://schemas.openxmlformats.org/officeDocument/2006/relationships/ctrlProp" Target="../ctrlProps/ctrlProp183.xml"/><Relationship Id="rId38" Type="http://schemas.openxmlformats.org/officeDocument/2006/relationships/ctrlProp" Target="../ctrlProps/ctrlProp188.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03.xml"/><Relationship Id="rId18" Type="http://schemas.openxmlformats.org/officeDocument/2006/relationships/ctrlProp" Target="../ctrlProps/ctrlProp208.xml"/><Relationship Id="rId26" Type="http://schemas.openxmlformats.org/officeDocument/2006/relationships/ctrlProp" Target="../ctrlProps/ctrlProp216.xml"/><Relationship Id="rId39" Type="http://schemas.openxmlformats.org/officeDocument/2006/relationships/ctrlProp" Target="../ctrlProps/ctrlProp229.xml"/><Relationship Id="rId21" Type="http://schemas.openxmlformats.org/officeDocument/2006/relationships/ctrlProp" Target="../ctrlProps/ctrlProp211.xml"/><Relationship Id="rId34" Type="http://schemas.openxmlformats.org/officeDocument/2006/relationships/ctrlProp" Target="../ctrlProps/ctrlProp224.xml"/><Relationship Id="rId42" Type="http://schemas.openxmlformats.org/officeDocument/2006/relationships/ctrlProp" Target="../ctrlProps/ctrlProp232.xml"/><Relationship Id="rId7" Type="http://schemas.openxmlformats.org/officeDocument/2006/relationships/ctrlProp" Target="../ctrlProps/ctrlProp197.xml"/><Relationship Id="rId2" Type="http://schemas.openxmlformats.org/officeDocument/2006/relationships/drawing" Target="../drawings/drawing6.xml"/><Relationship Id="rId16" Type="http://schemas.openxmlformats.org/officeDocument/2006/relationships/ctrlProp" Target="../ctrlProps/ctrlProp206.xml"/><Relationship Id="rId20" Type="http://schemas.openxmlformats.org/officeDocument/2006/relationships/ctrlProp" Target="../ctrlProps/ctrlProp210.xml"/><Relationship Id="rId29" Type="http://schemas.openxmlformats.org/officeDocument/2006/relationships/ctrlProp" Target="../ctrlProps/ctrlProp219.xml"/><Relationship Id="rId41" Type="http://schemas.openxmlformats.org/officeDocument/2006/relationships/ctrlProp" Target="../ctrlProps/ctrlProp231.xml"/><Relationship Id="rId1" Type="http://schemas.openxmlformats.org/officeDocument/2006/relationships/printerSettings" Target="../printerSettings/printerSettings6.bin"/><Relationship Id="rId6" Type="http://schemas.openxmlformats.org/officeDocument/2006/relationships/ctrlProp" Target="../ctrlProps/ctrlProp196.xml"/><Relationship Id="rId11" Type="http://schemas.openxmlformats.org/officeDocument/2006/relationships/ctrlProp" Target="../ctrlProps/ctrlProp201.xml"/><Relationship Id="rId24" Type="http://schemas.openxmlformats.org/officeDocument/2006/relationships/ctrlProp" Target="../ctrlProps/ctrlProp214.xml"/><Relationship Id="rId32" Type="http://schemas.openxmlformats.org/officeDocument/2006/relationships/ctrlProp" Target="../ctrlProps/ctrlProp222.xml"/><Relationship Id="rId37" Type="http://schemas.openxmlformats.org/officeDocument/2006/relationships/ctrlProp" Target="../ctrlProps/ctrlProp227.xml"/><Relationship Id="rId40" Type="http://schemas.openxmlformats.org/officeDocument/2006/relationships/ctrlProp" Target="../ctrlProps/ctrlProp230.xml"/><Relationship Id="rId5" Type="http://schemas.openxmlformats.org/officeDocument/2006/relationships/ctrlProp" Target="../ctrlProps/ctrlProp195.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10" Type="http://schemas.openxmlformats.org/officeDocument/2006/relationships/ctrlProp" Target="../ctrlProps/ctrlProp200.xml"/><Relationship Id="rId19" Type="http://schemas.openxmlformats.org/officeDocument/2006/relationships/ctrlProp" Target="../ctrlProps/ctrlProp209.xml"/><Relationship Id="rId31" Type="http://schemas.openxmlformats.org/officeDocument/2006/relationships/ctrlProp" Target="../ctrlProps/ctrlProp221.xml"/><Relationship Id="rId4" Type="http://schemas.openxmlformats.org/officeDocument/2006/relationships/ctrlProp" Target="../ctrlProps/ctrlProp194.xml"/><Relationship Id="rId9" Type="http://schemas.openxmlformats.org/officeDocument/2006/relationships/ctrlProp" Target="../ctrlProps/ctrlProp199.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8" Type="http://schemas.openxmlformats.org/officeDocument/2006/relationships/ctrlProp" Target="../ctrlProps/ctrlProp198.xml"/><Relationship Id="rId3" Type="http://schemas.openxmlformats.org/officeDocument/2006/relationships/vmlDrawing" Target="../drawings/vmlDrawing5.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43.xml"/><Relationship Id="rId18" Type="http://schemas.openxmlformats.org/officeDocument/2006/relationships/ctrlProp" Target="../ctrlProps/ctrlProp248.xml"/><Relationship Id="rId26" Type="http://schemas.openxmlformats.org/officeDocument/2006/relationships/ctrlProp" Target="../ctrlProps/ctrlProp256.xml"/><Relationship Id="rId39" Type="http://schemas.openxmlformats.org/officeDocument/2006/relationships/ctrlProp" Target="../ctrlProps/ctrlProp269.xml"/><Relationship Id="rId21" Type="http://schemas.openxmlformats.org/officeDocument/2006/relationships/ctrlProp" Target="../ctrlProps/ctrlProp251.xml"/><Relationship Id="rId34" Type="http://schemas.openxmlformats.org/officeDocument/2006/relationships/ctrlProp" Target="../ctrlProps/ctrlProp264.xml"/><Relationship Id="rId42" Type="http://schemas.openxmlformats.org/officeDocument/2006/relationships/ctrlProp" Target="../ctrlProps/ctrlProp272.xml"/><Relationship Id="rId7" Type="http://schemas.openxmlformats.org/officeDocument/2006/relationships/ctrlProp" Target="../ctrlProps/ctrlProp237.xml"/><Relationship Id="rId2" Type="http://schemas.openxmlformats.org/officeDocument/2006/relationships/drawing" Target="../drawings/drawing7.xml"/><Relationship Id="rId16" Type="http://schemas.openxmlformats.org/officeDocument/2006/relationships/ctrlProp" Target="../ctrlProps/ctrlProp246.xml"/><Relationship Id="rId20" Type="http://schemas.openxmlformats.org/officeDocument/2006/relationships/ctrlProp" Target="../ctrlProps/ctrlProp250.xml"/><Relationship Id="rId29" Type="http://schemas.openxmlformats.org/officeDocument/2006/relationships/ctrlProp" Target="../ctrlProps/ctrlProp259.xml"/><Relationship Id="rId41" Type="http://schemas.openxmlformats.org/officeDocument/2006/relationships/ctrlProp" Target="../ctrlProps/ctrlProp271.xml"/><Relationship Id="rId1" Type="http://schemas.openxmlformats.org/officeDocument/2006/relationships/printerSettings" Target="../printerSettings/printerSettings7.bin"/><Relationship Id="rId6" Type="http://schemas.openxmlformats.org/officeDocument/2006/relationships/ctrlProp" Target="../ctrlProps/ctrlProp236.xml"/><Relationship Id="rId11" Type="http://schemas.openxmlformats.org/officeDocument/2006/relationships/ctrlProp" Target="../ctrlProps/ctrlProp241.xml"/><Relationship Id="rId24" Type="http://schemas.openxmlformats.org/officeDocument/2006/relationships/ctrlProp" Target="../ctrlProps/ctrlProp254.xml"/><Relationship Id="rId32" Type="http://schemas.openxmlformats.org/officeDocument/2006/relationships/ctrlProp" Target="../ctrlProps/ctrlProp262.xml"/><Relationship Id="rId37" Type="http://schemas.openxmlformats.org/officeDocument/2006/relationships/ctrlProp" Target="../ctrlProps/ctrlProp267.xml"/><Relationship Id="rId40" Type="http://schemas.openxmlformats.org/officeDocument/2006/relationships/ctrlProp" Target="../ctrlProps/ctrlProp270.xml"/><Relationship Id="rId5" Type="http://schemas.openxmlformats.org/officeDocument/2006/relationships/ctrlProp" Target="../ctrlProps/ctrlProp235.xml"/><Relationship Id="rId15" Type="http://schemas.openxmlformats.org/officeDocument/2006/relationships/ctrlProp" Target="../ctrlProps/ctrlProp245.xml"/><Relationship Id="rId23" Type="http://schemas.openxmlformats.org/officeDocument/2006/relationships/ctrlProp" Target="../ctrlProps/ctrlProp253.xml"/><Relationship Id="rId28" Type="http://schemas.openxmlformats.org/officeDocument/2006/relationships/ctrlProp" Target="../ctrlProps/ctrlProp258.xml"/><Relationship Id="rId36" Type="http://schemas.openxmlformats.org/officeDocument/2006/relationships/ctrlProp" Target="../ctrlProps/ctrlProp266.xml"/><Relationship Id="rId10" Type="http://schemas.openxmlformats.org/officeDocument/2006/relationships/ctrlProp" Target="../ctrlProps/ctrlProp240.xml"/><Relationship Id="rId19" Type="http://schemas.openxmlformats.org/officeDocument/2006/relationships/ctrlProp" Target="../ctrlProps/ctrlProp249.xml"/><Relationship Id="rId31" Type="http://schemas.openxmlformats.org/officeDocument/2006/relationships/ctrlProp" Target="../ctrlProps/ctrlProp261.xml"/><Relationship Id="rId4" Type="http://schemas.openxmlformats.org/officeDocument/2006/relationships/ctrlProp" Target="../ctrlProps/ctrlProp234.xml"/><Relationship Id="rId9" Type="http://schemas.openxmlformats.org/officeDocument/2006/relationships/ctrlProp" Target="../ctrlProps/ctrlProp239.xml"/><Relationship Id="rId14" Type="http://schemas.openxmlformats.org/officeDocument/2006/relationships/ctrlProp" Target="../ctrlProps/ctrlProp244.xml"/><Relationship Id="rId22" Type="http://schemas.openxmlformats.org/officeDocument/2006/relationships/ctrlProp" Target="../ctrlProps/ctrlProp252.xml"/><Relationship Id="rId27" Type="http://schemas.openxmlformats.org/officeDocument/2006/relationships/ctrlProp" Target="../ctrlProps/ctrlProp257.xml"/><Relationship Id="rId30" Type="http://schemas.openxmlformats.org/officeDocument/2006/relationships/ctrlProp" Target="../ctrlProps/ctrlProp260.xml"/><Relationship Id="rId35" Type="http://schemas.openxmlformats.org/officeDocument/2006/relationships/ctrlProp" Target="../ctrlProps/ctrlProp265.xml"/><Relationship Id="rId43" Type="http://schemas.openxmlformats.org/officeDocument/2006/relationships/ctrlProp" Target="../ctrlProps/ctrlProp273.xml"/><Relationship Id="rId8" Type="http://schemas.openxmlformats.org/officeDocument/2006/relationships/ctrlProp" Target="../ctrlProps/ctrlProp238.xml"/><Relationship Id="rId3" Type="http://schemas.openxmlformats.org/officeDocument/2006/relationships/vmlDrawing" Target="../drawings/vmlDrawing6.vml"/><Relationship Id="rId12" Type="http://schemas.openxmlformats.org/officeDocument/2006/relationships/ctrlProp" Target="../ctrlProps/ctrlProp242.xml"/><Relationship Id="rId17" Type="http://schemas.openxmlformats.org/officeDocument/2006/relationships/ctrlProp" Target="../ctrlProps/ctrlProp247.xml"/><Relationship Id="rId25" Type="http://schemas.openxmlformats.org/officeDocument/2006/relationships/ctrlProp" Target="../ctrlProps/ctrlProp255.xml"/><Relationship Id="rId33" Type="http://schemas.openxmlformats.org/officeDocument/2006/relationships/ctrlProp" Target="../ctrlProps/ctrlProp263.xml"/><Relationship Id="rId38" Type="http://schemas.openxmlformats.org/officeDocument/2006/relationships/ctrlProp" Target="../ctrlProps/ctrlProp268.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83.xml"/><Relationship Id="rId18" Type="http://schemas.openxmlformats.org/officeDocument/2006/relationships/ctrlProp" Target="../ctrlProps/ctrlProp288.xml"/><Relationship Id="rId26" Type="http://schemas.openxmlformats.org/officeDocument/2006/relationships/ctrlProp" Target="../ctrlProps/ctrlProp296.xml"/><Relationship Id="rId39" Type="http://schemas.openxmlformats.org/officeDocument/2006/relationships/ctrlProp" Target="../ctrlProps/ctrlProp309.xml"/><Relationship Id="rId21" Type="http://schemas.openxmlformats.org/officeDocument/2006/relationships/ctrlProp" Target="../ctrlProps/ctrlProp291.xml"/><Relationship Id="rId34" Type="http://schemas.openxmlformats.org/officeDocument/2006/relationships/ctrlProp" Target="../ctrlProps/ctrlProp304.xml"/><Relationship Id="rId42" Type="http://schemas.openxmlformats.org/officeDocument/2006/relationships/ctrlProp" Target="../ctrlProps/ctrlProp312.xml"/><Relationship Id="rId7" Type="http://schemas.openxmlformats.org/officeDocument/2006/relationships/ctrlProp" Target="../ctrlProps/ctrlProp277.xml"/><Relationship Id="rId2" Type="http://schemas.openxmlformats.org/officeDocument/2006/relationships/drawing" Target="../drawings/drawing8.xml"/><Relationship Id="rId16" Type="http://schemas.openxmlformats.org/officeDocument/2006/relationships/ctrlProp" Target="../ctrlProps/ctrlProp286.xml"/><Relationship Id="rId20" Type="http://schemas.openxmlformats.org/officeDocument/2006/relationships/ctrlProp" Target="../ctrlProps/ctrlProp290.xml"/><Relationship Id="rId29" Type="http://schemas.openxmlformats.org/officeDocument/2006/relationships/ctrlProp" Target="../ctrlProps/ctrlProp299.xml"/><Relationship Id="rId41" Type="http://schemas.openxmlformats.org/officeDocument/2006/relationships/ctrlProp" Target="../ctrlProps/ctrlProp311.xml"/><Relationship Id="rId1" Type="http://schemas.openxmlformats.org/officeDocument/2006/relationships/printerSettings" Target="../printerSettings/printerSettings8.bin"/><Relationship Id="rId6" Type="http://schemas.openxmlformats.org/officeDocument/2006/relationships/ctrlProp" Target="../ctrlProps/ctrlProp276.xml"/><Relationship Id="rId11" Type="http://schemas.openxmlformats.org/officeDocument/2006/relationships/ctrlProp" Target="../ctrlProps/ctrlProp281.xml"/><Relationship Id="rId24" Type="http://schemas.openxmlformats.org/officeDocument/2006/relationships/ctrlProp" Target="../ctrlProps/ctrlProp294.xml"/><Relationship Id="rId32" Type="http://schemas.openxmlformats.org/officeDocument/2006/relationships/ctrlProp" Target="../ctrlProps/ctrlProp302.xml"/><Relationship Id="rId37" Type="http://schemas.openxmlformats.org/officeDocument/2006/relationships/ctrlProp" Target="../ctrlProps/ctrlProp307.xml"/><Relationship Id="rId40" Type="http://schemas.openxmlformats.org/officeDocument/2006/relationships/ctrlProp" Target="../ctrlProps/ctrlProp310.xml"/><Relationship Id="rId5" Type="http://schemas.openxmlformats.org/officeDocument/2006/relationships/ctrlProp" Target="../ctrlProps/ctrlProp275.xml"/><Relationship Id="rId15" Type="http://schemas.openxmlformats.org/officeDocument/2006/relationships/ctrlProp" Target="../ctrlProps/ctrlProp285.xml"/><Relationship Id="rId23" Type="http://schemas.openxmlformats.org/officeDocument/2006/relationships/ctrlProp" Target="../ctrlProps/ctrlProp293.xml"/><Relationship Id="rId28" Type="http://schemas.openxmlformats.org/officeDocument/2006/relationships/ctrlProp" Target="../ctrlProps/ctrlProp298.xml"/><Relationship Id="rId36" Type="http://schemas.openxmlformats.org/officeDocument/2006/relationships/ctrlProp" Target="../ctrlProps/ctrlProp306.xml"/><Relationship Id="rId10" Type="http://schemas.openxmlformats.org/officeDocument/2006/relationships/ctrlProp" Target="../ctrlProps/ctrlProp280.xml"/><Relationship Id="rId19" Type="http://schemas.openxmlformats.org/officeDocument/2006/relationships/ctrlProp" Target="../ctrlProps/ctrlProp289.xml"/><Relationship Id="rId31" Type="http://schemas.openxmlformats.org/officeDocument/2006/relationships/ctrlProp" Target="../ctrlProps/ctrlProp301.xml"/><Relationship Id="rId4" Type="http://schemas.openxmlformats.org/officeDocument/2006/relationships/ctrlProp" Target="../ctrlProps/ctrlProp274.xml"/><Relationship Id="rId9" Type="http://schemas.openxmlformats.org/officeDocument/2006/relationships/ctrlProp" Target="../ctrlProps/ctrlProp279.xml"/><Relationship Id="rId14" Type="http://schemas.openxmlformats.org/officeDocument/2006/relationships/ctrlProp" Target="../ctrlProps/ctrlProp284.xml"/><Relationship Id="rId22" Type="http://schemas.openxmlformats.org/officeDocument/2006/relationships/ctrlProp" Target="../ctrlProps/ctrlProp292.xml"/><Relationship Id="rId27" Type="http://schemas.openxmlformats.org/officeDocument/2006/relationships/ctrlProp" Target="../ctrlProps/ctrlProp297.xml"/><Relationship Id="rId30" Type="http://schemas.openxmlformats.org/officeDocument/2006/relationships/ctrlProp" Target="../ctrlProps/ctrlProp300.xml"/><Relationship Id="rId35" Type="http://schemas.openxmlformats.org/officeDocument/2006/relationships/ctrlProp" Target="../ctrlProps/ctrlProp305.xml"/><Relationship Id="rId43" Type="http://schemas.openxmlformats.org/officeDocument/2006/relationships/ctrlProp" Target="../ctrlProps/ctrlProp313.xml"/><Relationship Id="rId8" Type="http://schemas.openxmlformats.org/officeDocument/2006/relationships/ctrlProp" Target="../ctrlProps/ctrlProp278.xml"/><Relationship Id="rId3" Type="http://schemas.openxmlformats.org/officeDocument/2006/relationships/vmlDrawing" Target="../drawings/vmlDrawing7.vml"/><Relationship Id="rId12" Type="http://schemas.openxmlformats.org/officeDocument/2006/relationships/ctrlProp" Target="../ctrlProps/ctrlProp282.xml"/><Relationship Id="rId17" Type="http://schemas.openxmlformats.org/officeDocument/2006/relationships/ctrlProp" Target="../ctrlProps/ctrlProp287.xml"/><Relationship Id="rId25" Type="http://schemas.openxmlformats.org/officeDocument/2006/relationships/ctrlProp" Target="../ctrlProps/ctrlProp295.xml"/><Relationship Id="rId33" Type="http://schemas.openxmlformats.org/officeDocument/2006/relationships/ctrlProp" Target="../ctrlProps/ctrlProp303.xml"/><Relationship Id="rId38" Type="http://schemas.openxmlformats.org/officeDocument/2006/relationships/ctrlProp" Target="../ctrlProps/ctrlProp30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23.xml"/><Relationship Id="rId18" Type="http://schemas.openxmlformats.org/officeDocument/2006/relationships/ctrlProp" Target="../ctrlProps/ctrlProp328.xml"/><Relationship Id="rId26" Type="http://schemas.openxmlformats.org/officeDocument/2006/relationships/ctrlProp" Target="../ctrlProps/ctrlProp336.xml"/><Relationship Id="rId39" Type="http://schemas.openxmlformats.org/officeDocument/2006/relationships/ctrlProp" Target="../ctrlProps/ctrlProp349.xml"/><Relationship Id="rId21" Type="http://schemas.openxmlformats.org/officeDocument/2006/relationships/ctrlProp" Target="../ctrlProps/ctrlProp331.xml"/><Relationship Id="rId34" Type="http://schemas.openxmlformats.org/officeDocument/2006/relationships/ctrlProp" Target="../ctrlProps/ctrlProp344.xml"/><Relationship Id="rId42" Type="http://schemas.openxmlformats.org/officeDocument/2006/relationships/ctrlProp" Target="../ctrlProps/ctrlProp352.xml"/><Relationship Id="rId7" Type="http://schemas.openxmlformats.org/officeDocument/2006/relationships/ctrlProp" Target="../ctrlProps/ctrlProp317.xml"/><Relationship Id="rId2" Type="http://schemas.openxmlformats.org/officeDocument/2006/relationships/drawing" Target="../drawings/drawing9.xml"/><Relationship Id="rId16" Type="http://schemas.openxmlformats.org/officeDocument/2006/relationships/ctrlProp" Target="../ctrlProps/ctrlProp326.xml"/><Relationship Id="rId20" Type="http://schemas.openxmlformats.org/officeDocument/2006/relationships/ctrlProp" Target="../ctrlProps/ctrlProp330.xml"/><Relationship Id="rId29" Type="http://schemas.openxmlformats.org/officeDocument/2006/relationships/ctrlProp" Target="../ctrlProps/ctrlProp339.xml"/><Relationship Id="rId41" Type="http://schemas.openxmlformats.org/officeDocument/2006/relationships/ctrlProp" Target="../ctrlProps/ctrlProp351.xml"/><Relationship Id="rId1" Type="http://schemas.openxmlformats.org/officeDocument/2006/relationships/printerSettings" Target="../printerSettings/printerSettings9.bin"/><Relationship Id="rId6" Type="http://schemas.openxmlformats.org/officeDocument/2006/relationships/ctrlProp" Target="../ctrlProps/ctrlProp316.xml"/><Relationship Id="rId11" Type="http://schemas.openxmlformats.org/officeDocument/2006/relationships/ctrlProp" Target="../ctrlProps/ctrlProp321.xml"/><Relationship Id="rId24" Type="http://schemas.openxmlformats.org/officeDocument/2006/relationships/ctrlProp" Target="../ctrlProps/ctrlProp334.xml"/><Relationship Id="rId32" Type="http://schemas.openxmlformats.org/officeDocument/2006/relationships/ctrlProp" Target="../ctrlProps/ctrlProp342.xml"/><Relationship Id="rId37" Type="http://schemas.openxmlformats.org/officeDocument/2006/relationships/ctrlProp" Target="../ctrlProps/ctrlProp347.xml"/><Relationship Id="rId40" Type="http://schemas.openxmlformats.org/officeDocument/2006/relationships/ctrlProp" Target="../ctrlProps/ctrlProp350.xml"/><Relationship Id="rId5" Type="http://schemas.openxmlformats.org/officeDocument/2006/relationships/ctrlProp" Target="../ctrlProps/ctrlProp315.xml"/><Relationship Id="rId15" Type="http://schemas.openxmlformats.org/officeDocument/2006/relationships/ctrlProp" Target="../ctrlProps/ctrlProp325.xml"/><Relationship Id="rId23" Type="http://schemas.openxmlformats.org/officeDocument/2006/relationships/ctrlProp" Target="../ctrlProps/ctrlProp333.xml"/><Relationship Id="rId28" Type="http://schemas.openxmlformats.org/officeDocument/2006/relationships/ctrlProp" Target="../ctrlProps/ctrlProp338.xml"/><Relationship Id="rId36" Type="http://schemas.openxmlformats.org/officeDocument/2006/relationships/ctrlProp" Target="../ctrlProps/ctrlProp346.xml"/><Relationship Id="rId10" Type="http://schemas.openxmlformats.org/officeDocument/2006/relationships/ctrlProp" Target="../ctrlProps/ctrlProp320.xml"/><Relationship Id="rId19" Type="http://schemas.openxmlformats.org/officeDocument/2006/relationships/ctrlProp" Target="../ctrlProps/ctrlProp329.xml"/><Relationship Id="rId31" Type="http://schemas.openxmlformats.org/officeDocument/2006/relationships/ctrlProp" Target="../ctrlProps/ctrlProp341.xml"/><Relationship Id="rId4" Type="http://schemas.openxmlformats.org/officeDocument/2006/relationships/ctrlProp" Target="../ctrlProps/ctrlProp314.xml"/><Relationship Id="rId9" Type="http://schemas.openxmlformats.org/officeDocument/2006/relationships/ctrlProp" Target="../ctrlProps/ctrlProp319.xml"/><Relationship Id="rId14" Type="http://schemas.openxmlformats.org/officeDocument/2006/relationships/ctrlProp" Target="../ctrlProps/ctrlProp324.xml"/><Relationship Id="rId22" Type="http://schemas.openxmlformats.org/officeDocument/2006/relationships/ctrlProp" Target="../ctrlProps/ctrlProp332.xml"/><Relationship Id="rId27" Type="http://schemas.openxmlformats.org/officeDocument/2006/relationships/ctrlProp" Target="../ctrlProps/ctrlProp337.xml"/><Relationship Id="rId30" Type="http://schemas.openxmlformats.org/officeDocument/2006/relationships/ctrlProp" Target="../ctrlProps/ctrlProp340.xml"/><Relationship Id="rId35" Type="http://schemas.openxmlformats.org/officeDocument/2006/relationships/ctrlProp" Target="../ctrlProps/ctrlProp345.xml"/><Relationship Id="rId43" Type="http://schemas.openxmlformats.org/officeDocument/2006/relationships/ctrlProp" Target="../ctrlProps/ctrlProp353.xml"/><Relationship Id="rId8" Type="http://schemas.openxmlformats.org/officeDocument/2006/relationships/ctrlProp" Target="../ctrlProps/ctrlProp318.xml"/><Relationship Id="rId3" Type="http://schemas.openxmlformats.org/officeDocument/2006/relationships/vmlDrawing" Target="../drawings/vmlDrawing8.vml"/><Relationship Id="rId12" Type="http://schemas.openxmlformats.org/officeDocument/2006/relationships/ctrlProp" Target="../ctrlProps/ctrlProp322.xml"/><Relationship Id="rId17" Type="http://schemas.openxmlformats.org/officeDocument/2006/relationships/ctrlProp" Target="../ctrlProps/ctrlProp327.xml"/><Relationship Id="rId25" Type="http://schemas.openxmlformats.org/officeDocument/2006/relationships/ctrlProp" Target="../ctrlProps/ctrlProp335.xml"/><Relationship Id="rId33" Type="http://schemas.openxmlformats.org/officeDocument/2006/relationships/ctrlProp" Target="../ctrlProps/ctrlProp343.xml"/><Relationship Id="rId38" Type="http://schemas.openxmlformats.org/officeDocument/2006/relationships/ctrlProp" Target="../ctrlProps/ctrlProp3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U42"/>
  <sheetViews>
    <sheetView showGridLines="0" showRowColHeaders="0" tabSelected="1" zoomScaleNormal="100" workbookViewId="0">
      <selection activeCell="AR14" sqref="AR14"/>
    </sheetView>
  </sheetViews>
  <sheetFormatPr defaultColWidth="2.6640625" defaultRowHeight="13.2" x14ac:dyDescent="0.25"/>
  <cols>
    <col min="1" max="1" width="1" customWidth="1"/>
    <col min="2" max="36" width="2.6640625" customWidth="1"/>
    <col min="37" max="37" width="0.5546875" customWidth="1"/>
  </cols>
  <sheetData>
    <row r="1" spans="2:47" ht="12.75" customHeight="1" x14ac:dyDescent="0.25">
      <c r="B1" s="44"/>
      <c r="C1" s="44"/>
      <c r="D1" s="44"/>
      <c r="E1" s="44"/>
      <c r="F1" s="44"/>
      <c r="G1" s="94"/>
      <c r="H1" s="94"/>
      <c r="I1" s="94"/>
      <c r="J1" s="94"/>
      <c r="K1" s="94"/>
      <c r="L1" s="45"/>
      <c r="M1" s="94" t="s">
        <v>54</v>
      </c>
      <c r="N1" s="94"/>
      <c r="O1" s="94"/>
      <c r="P1" s="94"/>
      <c r="Q1" s="94"/>
      <c r="R1" s="94" t="s">
        <v>78</v>
      </c>
      <c r="S1" s="94"/>
      <c r="T1" s="94"/>
      <c r="U1" s="94"/>
      <c r="V1" s="94"/>
      <c r="W1" s="94"/>
      <c r="X1" s="94"/>
      <c r="Y1" s="94"/>
      <c r="Z1" s="94"/>
      <c r="AA1" s="94"/>
      <c r="AB1" s="94"/>
      <c r="AC1" s="94"/>
      <c r="AD1" s="94"/>
      <c r="AE1" s="95" t="s">
        <v>77</v>
      </c>
      <c r="AF1" s="95"/>
      <c r="AG1" s="95"/>
      <c r="AH1" s="95"/>
      <c r="AI1" s="95"/>
      <c r="AJ1" s="95"/>
      <c r="AK1" s="45"/>
      <c r="AL1" s="45"/>
      <c r="AM1" s="45"/>
      <c r="AN1" s="45"/>
      <c r="AO1" s="45"/>
      <c r="AP1" s="45"/>
      <c r="AU1" s="45"/>
    </row>
    <row r="2" spans="2:47" ht="12.75" customHeight="1" x14ac:dyDescent="0.25">
      <c r="B2" s="44"/>
      <c r="C2" s="44"/>
      <c r="D2" s="44"/>
      <c r="E2" s="44"/>
      <c r="F2" s="44"/>
      <c r="G2" s="94"/>
      <c r="H2" s="94"/>
      <c r="I2" s="94"/>
      <c r="J2" s="94"/>
      <c r="K2" s="94"/>
      <c r="L2" s="45"/>
      <c r="M2" s="94"/>
      <c r="N2" s="94"/>
      <c r="O2" s="94"/>
      <c r="P2" s="94"/>
      <c r="Q2" s="94"/>
      <c r="R2" s="94"/>
      <c r="S2" s="94"/>
      <c r="T2" s="94"/>
      <c r="U2" s="94"/>
      <c r="V2" s="94"/>
      <c r="W2" s="94"/>
      <c r="X2" s="94"/>
      <c r="Y2" s="94"/>
      <c r="Z2" s="94"/>
      <c r="AA2" s="94"/>
      <c r="AB2" s="94"/>
      <c r="AC2" s="94"/>
      <c r="AD2" s="94"/>
      <c r="AE2" s="96" t="s">
        <v>76</v>
      </c>
      <c r="AF2" s="96"/>
      <c r="AG2" s="96"/>
      <c r="AH2" s="96"/>
      <c r="AI2" s="96"/>
      <c r="AJ2" s="96"/>
      <c r="AK2" s="46"/>
      <c r="AL2" s="46"/>
      <c r="AM2" s="46"/>
      <c r="AN2" s="46"/>
      <c r="AO2" s="46"/>
      <c r="AP2" s="46"/>
      <c r="AU2" s="46"/>
    </row>
    <row r="3" spans="2:47" ht="12.75" customHeight="1" x14ac:dyDescent="0.25">
      <c r="B3" s="44"/>
      <c r="C3" s="44"/>
      <c r="D3" s="44"/>
      <c r="E3" s="44"/>
      <c r="F3" s="44"/>
      <c r="G3" s="94"/>
      <c r="H3" s="94"/>
      <c r="I3" s="94"/>
      <c r="J3" s="94"/>
      <c r="K3" s="94"/>
      <c r="L3" s="45"/>
      <c r="M3" s="94"/>
      <c r="N3" s="94"/>
      <c r="O3" s="94"/>
      <c r="P3" s="94"/>
      <c r="Q3" s="94"/>
      <c r="R3" s="94"/>
      <c r="S3" s="94"/>
      <c r="T3" s="94"/>
      <c r="U3" s="94"/>
      <c r="V3" s="94"/>
      <c r="W3" s="94"/>
      <c r="X3" s="94"/>
      <c r="Y3" s="94"/>
      <c r="Z3" s="94"/>
      <c r="AA3" s="94"/>
      <c r="AB3" s="94"/>
      <c r="AC3" s="94"/>
      <c r="AD3" s="94"/>
      <c r="AE3" s="95" t="s">
        <v>60</v>
      </c>
      <c r="AF3" s="95"/>
      <c r="AG3" s="95"/>
      <c r="AH3" s="95"/>
      <c r="AI3" s="95"/>
      <c r="AJ3" s="95"/>
      <c r="AK3" s="45"/>
      <c r="AL3" s="45"/>
      <c r="AM3" s="45"/>
      <c r="AN3" s="45"/>
      <c r="AO3" s="45"/>
      <c r="AP3" s="45"/>
      <c r="AU3" s="45"/>
    </row>
    <row r="5" spans="2:47" ht="15" customHeight="1" x14ac:dyDescent="0.25">
      <c r="D5" s="23" t="str">
        <f>IF('Page 1'!D1=FALSE,"",'Page 1'!AD1)</f>
        <v/>
      </c>
    </row>
    <row r="6" spans="2:47" ht="17.25" customHeight="1" x14ac:dyDescent="0.3">
      <c r="B6" s="109" t="s">
        <v>40</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row>
    <row r="8" spans="2:47" ht="15.6" x14ac:dyDescent="0.3">
      <c r="B8" s="110" t="s">
        <v>1</v>
      </c>
      <c r="C8" s="110"/>
      <c r="D8" s="110"/>
      <c r="E8" s="110"/>
      <c r="F8" s="110"/>
      <c r="G8" s="110"/>
      <c r="H8" s="110"/>
      <c r="I8" s="110"/>
      <c r="J8" s="110"/>
      <c r="K8" s="110"/>
      <c r="L8" s="110"/>
      <c r="M8" s="110"/>
      <c r="N8" s="110"/>
      <c r="O8" s="110"/>
      <c r="P8" s="110"/>
      <c r="Q8" s="112" t="s">
        <v>2</v>
      </c>
      <c r="R8" s="113"/>
      <c r="S8" s="113"/>
      <c r="T8" s="113"/>
      <c r="U8" s="113"/>
      <c r="V8" s="113"/>
      <c r="W8" s="113"/>
      <c r="X8" s="113"/>
      <c r="Y8" s="113"/>
      <c r="Z8" s="112" t="s">
        <v>56</v>
      </c>
      <c r="AA8" s="113"/>
      <c r="AB8" s="113"/>
      <c r="AC8" s="113"/>
      <c r="AD8" s="113"/>
      <c r="AE8" s="119"/>
      <c r="AF8" s="113" t="s">
        <v>55</v>
      </c>
      <c r="AG8" s="113"/>
      <c r="AH8" s="113"/>
      <c r="AI8" s="113"/>
      <c r="AJ8" s="119"/>
    </row>
    <row r="9" spans="2:47" ht="23.25" customHeight="1" x14ac:dyDescent="0.25">
      <c r="B9" s="111" t="str">
        <f>IF('Page 1'!A5="","",'Page 1'!A5)</f>
        <v/>
      </c>
      <c r="C9" s="111"/>
      <c r="D9" s="111"/>
      <c r="E9" s="111"/>
      <c r="F9" s="111"/>
      <c r="G9" s="111"/>
      <c r="H9" s="111"/>
      <c r="I9" s="111"/>
      <c r="J9" s="111"/>
      <c r="K9" s="111"/>
      <c r="L9" s="111"/>
      <c r="M9" s="111"/>
      <c r="N9" s="111"/>
      <c r="O9" s="111"/>
      <c r="P9" s="111"/>
      <c r="Q9" s="114" t="str">
        <f>IF('Page 1'!I5="","",'Page 1'!I5)</f>
        <v/>
      </c>
      <c r="R9" s="115"/>
      <c r="S9" s="115"/>
      <c r="T9" s="115"/>
      <c r="U9" s="115"/>
      <c r="V9" s="115"/>
      <c r="W9" s="115"/>
      <c r="X9" s="115"/>
      <c r="Y9" s="115"/>
      <c r="Z9" s="116" t="str">
        <f>IF('Page 1'!Q5="","",'Page 1'!Q5)</f>
        <v/>
      </c>
      <c r="AA9" s="117"/>
      <c r="AB9" s="117"/>
      <c r="AC9" s="117"/>
      <c r="AD9" s="117"/>
      <c r="AE9" s="118"/>
      <c r="AF9" s="117" t="str">
        <f>IF('Page 1'!V5="","",'Page 1'!V5)</f>
        <v/>
      </c>
      <c r="AG9" s="117"/>
      <c r="AH9" s="117"/>
      <c r="AI9" s="117"/>
      <c r="AJ9" s="118"/>
    </row>
    <row r="10" spans="2:47" ht="23.25" customHeight="1" x14ac:dyDescent="0.25">
      <c r="B10" s="122" t="s">
        <v>3</v>
      </c>
      <c r="C10" s="122"/>
      <c r="D10" s="122"/>
      <c r="E10" s="122"/>
      <c r="F10" s="122"/>
      <c r="G10" s="122"/>
      <c r="H10" s="123"/>
      <c r="I10" s="124" t="str">
        <f>IF('Page 1'!F6="","",'Page 1'!F6)</f>
        <v/>
      </c>
      <c r="J10" s="124"/>
      <c r="K10" s="124"/>
      <c r="L10" s="124"/>
      <c r="M10" s="124"/>
      <c r="N10" s="124"/>
      <c r="O10" s="124"/>
      <c r="P10" s="125"/>
      <c r="Q10" s="126" t="s">
        <v>4</v>
      </c>
      <c r="R10" s="127"/>
      <c r="S10" s="127"/>
      <c r="T10" s="127"/>
      <c r="U10" s="127"/>
      <c r="V10" s="127"/>
      <c r="W10" s="124" t="str">
        <f>IF('Page 1'!P6="","",'Page 1'!P6)</f>
        <v/>
      </c>
      <c r="X10" s="124"/>
      <c r="Y10" s="124"/>
      <c r="Z10" s="124"/>
      <c r="AA10" s="124"/>
      <c r="AB10" s="124"/>
      <c r="AC10" s="124"/>
      <c r="AD10" s="124"/>
      <c r="AE10" s="124"/>
      <c r="AF10" s="124"/>
      <c r="AG10" s="124"/>
      <c r="AH10" s="124"/>
      <c r="AI10" s="124"/>
      <c r="AJ10" s="125"/>
    </row>
    <row r="11" spans="2:47" ht="3.75" customHeight="1" x14ac:dyDescent="0.25">
      <c r="B11" s="24"/>
      <c r="C11" s="25"/>
      <c r="D11" s="25"/>
      <c r="E11" s="25"/>
      <c r="F11" s="25"/>
      <c r="G11" s="25"/>
      <c r="H11" s="25"/>
      <c r="I11" s="26"/>
      <c r="J11" s="27"/>
      <c r="K11" s="27"/>
      <c r="L11" s="27"/>
      <c r="M11" s="27"/>
      <c r="N11" s="27"/>
      <c r="O11" s="27"/>
      <c r="P11" s="28"/>
      <c r="Q11" s="24"/>
      <c r="R11" s="25"/>
      <c r="S11" s="25"/>
      <c r="T11" s="25"/>
      <c r="U11" s="25"/>
      <c r="V11" s="25"/>
      <c r="W11" s="26"/>
      <c r="X11" s="26"/>
      <c r="Y11" s="26"/>
      <c r="Z11" s="26"/>
      <c r="AA11" s="26"/>
      <c r="AB11" s="26"/>
      <c r="AC11" s="26"/>
      <c r="AD11" s="26"/>
      <c r="AE11" s="26"/>
      <c r="AF11" s="26"/>
      <c r="AG11" s="26"/>
      <c r="AH11" s="26"/>
      <c r="AI11" s="26"/>
      <c r="AJ11" s="29"/>
    </row>
    <row r="12" spans="2:47" ht="23.25" customHeight="1" x14ac:dyDescent="0.25">
      <c r="B12" s="30" t="s">
        <v>23</v>
      </c>
      <c r="C12" s="31"/>
      <c r="D12" s="31"/>
      <c r="E12" s="31"/>
      <c r="F12" s="31"/>
      <c r="G12" s="31"/>
      <c r="H12" s="32"/>
      <c r="I12" s="124" t="str">
        <f>IF('Page 1'!N8="","",'Page 1'!N8)</f>
        <v/>
      </c>
      <c r="J12" s="124"/>
      <c r="K12" s="124"/>
      <c r="L12" s="124"/>
      <c r="M12" s="124"/>
      <c r="N12" s="124"/>
      <c r="O12" s="124"/>
      <c r="P12" s="125"/>
      <c r="Q12" s="30" t="s">
        <v>27</v>
      </c>
      <c r="R12" s="31"/>
      <c r="S12" s="31"/>
      <c r="T12" s="31"/>
      <c r="U12" s="31"/>
      <c r="V12" s="31"/>
      <c r="W12" s="124" t="str">
        <f>IF('Page 1'!X9="","",'Page 1'!X9)</f>
        <v/>
      </c>
      <c r="X12" s="124"/>
      <c r="Y12" s="124"/>
      <c r="Z12" s="124"/>
      <c r="AA12" s="124"/>
      <c r="AB12" s="124"/>
      <c r="AC12" s="124"/>
      <c r="AD12" s="124"/>
      <c r="AE12" s="124"/>
      <c r="AF12" s="124"/>
      <c r="AG12" s="124"/>
      <c r="AH12" s="124"/>
      <c r="AI12" s="124"/>
      <c r="AJ12" s="125"/>
    </row>
    <row r="13" spans="2:47" ht="3.75" customHeight="1" x14ac:dyDescent="0.25">
      <c r="B13" s="1"/>
      <c r="C13" s="2"/>
      <c r="D13" s="2"/>
      <c r="E13" s="2"/>
      <c r="F13" s="2"/>
      <c r="G13" s="2"/>
      <c r="H13" s="2"/>
      <c r="I13" s="2"/>
      <c r="J13" s="2"/>
      <c r="K13" s="2"/>
      <c r="L13" s="2"/>
      <c r="M13" s="2"/>
      <c r="N13" s="2"/>
      <c r="O13" s="2"/>
      <c r="P13" s="2"/>
      <c r="Q13" s="1"/>
      <c r="R13" s="2"/>
      <c r="S13" s="2"/>
      <c r="T13" s="2"/>
      <c r="U13" s="2"/>
      <c r="V13" s="2"/>
      <c r="W13" s="2"/>
      <c r="X13" s="2"/>
      <c r="Y13" s="2"/>
      <c r="Z13" s="2"/>
      <c r="AA13" s="2"/>
      <c r="AB13" s="2"/>
      <c r="AC13" s="2"/>
      <c r="AD13" s="2"/>
      <c r="AE13" s="2"/>
      <c r="AF13" s="2"/>
      <c r="AG13" s="2"/>
      <c r="AH13" s="2"/>
      <c r="AI13" s="2"/>
      <c r="AJ13" s="3"/>
    </row>
    <row r="14" spans="2:47" ht="23.25" customHeight="1" x14ac:dyDescent="0.25">
      <c r="B14" s="126" t="s">
        <v>29</v>
      </c>
      <c r="C14" s="127"/>
      <c r="D14" s="127"/>
      <c r="E14" s="127"/>
      <c r="F14" s="127"/>
      <c r="G14" s="127"/>
      <c r="H14" s="32"/>
      <c r="I14" s="132" t="str">
        <f>IF('Page 1'!N10="","",'Page 1'!N10)</f>
        <v/>
      </c>
      <c r="J14" s="132"/>
      <c r="K14" s="132"/>
      <c r="L14" s="132"/>
      <c r="M14" s="132"/>
      <c r="N14" s="132"/>
      <c r="O14" s="132"/>
      <c r="P14" s="133"/>
      <c r="Q14" s="134" t="s">
        <v>59</v>
      </c>
      <c r="R14" s="135"/>
      <c r="S14" s="135"/>
      <c r="T14" s="135"/>
      <c r="U14" s="31"/>
      <c r="W14" s="136" t="str">
        <f>IF('Page 1'!X12="","",'Page 1'!X12)</f>
        <v/>
      </c>
      <c r="X14" s="136"/>
      <c r="Y14" s="136"/>
      <c r="Z14" s="136"/>
      <c r="AA14" s="136"/>
      <c r="AB14" s="136"/>
      <c r="AC14" s="136"/>
      <c r="AD14" s="136"/>
      <c r="AE14" s="136"/>
      <c r="AF14" s="136"/>
      <c r="AG14" s="136"/>
      <c r="AH14" s="136"/>
      <c r="AI14" s="136"/>
      <c r="AJ14" s="137"/>
    </row>
    <row r="15" spans="2:47" ht="3.75" customHeight="1" x14ac:dyDescent="0.25">
      <c r="B15" s="1"/>
      <c r="C15" s="2"/>
      <c r="D15" s="2"/>
      <c r="E15" s="2"/>
      <c r="F15" s="2"/>
      <c r="G15" s="2"/>
      <c r="H15" s="2"/>
      <c r="I15" s="2"/>
      <c r="J15" s="2"/>
      <c r="K15" s="2"/>
      <c r="L15" s="2"/>
      <c r="M15" s="2"/>
      <c r="N15" s="2"/>
      <c r="O15" s="2"/>
      <c r="P15" s="2"/>
      <c r="Q15" s="1"/>
      <c r="R15" s="2"/>
      <c r="S15" s="2"/>
      <c r="T15" s="2"/>
      <c r="U15" s="2"/>
      <c r="V15" s="2"/>
      <c r="W15" s="2"/>
      <c r="X15" s="2"/>
      <c r="Y15" s="2"/>
      <c r="Z15" s="2"/>
      <c r="AA15" s="2"/>
      <c r="AB15" s="2"/>
      <c r="AC15" s="2"/>
      <c r="AD15" s="2"/>
      <c r="AE15" s="2"/>
      <c r="AF15" s="2"/>
      <c r="AG15" s="2"/>
      <c r="AH15" s="2"/>
      <c r="AI15" s="2"/>
      <c r="AJ15" s="3"/>
    </row>
    <row r="18" spans="2:36" ht="13.8" x14ac:dyDescent="0.25">
      <c r="B18" s="121" t="s">
        <v>41</v>
      </c>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row>
    <row r="20" spans="2:36" ht="30" customHeight="1" x14ac:dyDescent="0.25">
      <c r="B20" s="131" t="s">
        <v>42</v>
      </c>
      <c r="C20" s="131"/>
      <c r="D20" s="131"/>
      <c r="E20" s="131"/>
      <c r="F20" s="131"/>
      <c r="G20" s="130" t="s">
        <v>43</v>
      </c>
      <c r="H20" s="130"/>
      <c r="I20" s="130"/>
      <c r="J20" s="130"/>
      <c r="K20" s="130"/>
      <c r="L20" s="130" t="s">
        <v>44</v>
      </c>
      <c r="M20" s="130"/>
      <c r="N20" s="130"/>
      <c r="O20" s="130"/>
      <c r="P20" s="130"/>
      <c r="Q20" s="130" t="s">
        <v>45</v>
      </c>
      <c r="R20" s="130"/>
      <c r="S20" s="130"/>
      <c r="T20" s="130"/>
      <c r="U20" s="130"/>
      <c r="V20" s="130" t="s">
        <v>46</v>
      </c>
      <c r="W20" s="130"/>
      <c r="X20" s="130"/>
      <c r="Y20" s="130"/>
      <c r="Z20" s="130"/>
      <c r="AA20" s="131" t="s">
        <v>47</v>
      </c>
      <c r="AB20" s="131"/>
      <c r="AC20" s="131"/>
      <c r="AD20" s="131"/>
      <c r="AE20" s="131"/>
      <c r="AF20" s="130" t="s">
        <v>48</v>
      </c>
      <c r="AG20" s="130"/>
      <c r="AH20" s="130"/>
      <c r="AI20" s="130"/>
      <c r="AJ20" s="130"/>
    </row>
    <row r="21" spans="2:36" ht="30" customHeight="1" x14ac:dyDescent="0.25">
      <c r="B21" s="129">
        <v>1</v>
      </c>
      <c r="C21" s="129"/>
      <c r="D21" s="129"/>
      <c r="E21" s="129"/>
      <c r="F21" s="129"/>
      <c r="G21" s="107">
        <f>SUM(COUNTIF('Page 1'!AL15:AN39,"p1"))+(COUNTIF('Page 2'!AL9:AN47,"p1"))+(COUNTIF('Page 3'!AL9:AN47,"p1"))+(COUNTIF('Page 4'!AL9:AN47,"p1"))+(COUNTIF('Page 5'!AL9:AN47,"p1"))+(COUNTIF('Page 6'!AL9:AN47,"p1"))+(COUNTIF('Page 7'!AL9:AN47,"p1"))+(COUNTIF('Page 8'!AL9:AN47,"p1"))+(COUNTIF('Page 9'!AL9:AN47,"p1"))+(COUNTIF('Page 10'!AL9:AN47,"p1"))+(COUNTIF('Page 11'!AL9:AN47,"p1"))</f>
        <v>0</v>
      </c>
      <c r="H21" s="107"/>
      <c r="I21" s="107"/>
      <c r="J21" s="107"/>
      <c r="K21" s="107"/>
      <c r="L21" s="107">
        <f>SUM(COUNTIF('Page 1'!AL15:AN39,"c1"))+(COUNTIF('Page 2'!AL9:AN47,"c1"))+(COUNTIF('Page 3'!AL9:AN47,"c1"))+(COUNTIF('Page 4'!AL9:AN47,"c1"))+(COUNTIF('Page 5'!AL9:AN47,"c1"))+(COUNTIF('Page 6'!AL9:AN47,"c1"))+(COUNTIF('Page 7'!AL9:AN47,"c1"))+(COUNTIF('Page 8'!AL9:AN47,"c1"))+(COUNTIF('Page 9'!AL9:AN47,"c1"))+(COUNTIF('Page 10'!AL9:AN47,"c1"))+(COUNTIF('Page 11'!AL9:AN47,"c1"))</f>
        <v>0</v>
      </c>
      <c r="M21" s="107"/>
      <c r="N21" s="107"/>
      <c r="O21" s="107"/>
      <c r="P21" s="107"/>
      <c r="Q21" s="107">
        <f>SUM(COUNTIF('Page 1'!AL15:AN39,"se1"))+(COUNTIF('Page 2'!AL9:AN47,"se1"))+(COUNTIF('Page 3'!AL9:AN47,"se1"))+(COUNTIF('Page 4'!AL9:AN47,"se1"))+(COUNTIF('Page 5'!AL9:AN47,"se1"))+(COUNTIF('Page 6'!AL9:AN47,"se1"))+(COUNTIF('Page 7'!AL9:AN47,"se1"))+(COUNTIF('Page 8'!AL9:AN47,"se1"))+(COUNTIF('Page 9'!AL9:AN47,"se1"))+(COUNTIF('Page 10'!AL9:AN47,"se1"))+(COUNTIF('Page 11'!AL9:AN47,"se1"))</f>
        <v>0</v>
      </c>
      <c r="R21" s="107"/>
      <c r="S21" s="107"/>
      <c r="T21" s="107"/>
      <c r="U21" s="107"/>
      <c r="V21" s="107">
        <f>SUM(COUNTIF('Page 1'!AL15:AN39,"s1"))+(COUNTIF('Page 2'!AL9:AN47,"s1"))+(COUNTIF('Page 3'!AL9:AN47,"s1"))+(COUNTIF('Page 4'!AL9:AN47,"s1"))+(COUNTIF('Page 5'!AL9:AN47,"s1"))+(COUNTIF('Page 6'!AL9:AN47,"s1"))+(COUNTIF('Page 7'!AL9:AN47,"s1"))+(COUNTIF('Page 8'!AL9:AN47,"s1"))+(COUNTIF('Page 9'!AL9:AN47,"s1"))+(COUNTIF('Page 10'!AL9:AN47,"s1"))+(COUNTIF('Page 11'!AL9:AN47,"s1"))</f>
        <v>0</v>
      </c>
      <c r="W21" s="107"/>
      <c r="X21" s="107"/>
      <c r="Y21" s="107"/>
      <c r="Z21" s="107"/>
      <c r="AA21" s="107">
        <f>SUM(COUNTIF('Page 1'!AL15:AN39,"ng1"))+(COUNTIF('Page 2'!AL9:AN47,"ng1"))+(COUNTIF('Page 3'!AL9:AN47,"ng1"))+(COUNTIF('Page 4'!AL9:AN47,"ng1"))+(COUNTIF('Page 5'!AL9:AN47,"ng1"))+(COUNTIF('Page 6'!AL9:AN47,"ng1"))+(COUNTIF('Page 7'!AL9:AN47,"ng1"))+(COUNTIF('Page 8'!AL9:AN47,"ng1"))+(COUNTIF('Page 9'!AL9:AN47,"ng1"))+(COUNTIF('Page 10'!AL9:AN47,"ng1"))+(COUNTIF('Page 11'!AL9:AN47,"ng1"))</f>
        <v>0</v>
      </c>
      <c r="AB21" s="107"/>
      <c r="AC21" s="107"/>
      <c r="AD21" s="107"/>
      <c r="AE21" s="107"/>
      <c r="AF21" s="99">
        <f t="shared" ref="AF21:AF27" si="0">SUM(G21:AA21)</f>
        <v>0</v>
      </c>
      <c r="AG21" s="100"/>
      <c r="AH21" s="100"/>
      <c r="AI21" s="100"/>
      <c r="AJ21" s="101"/>
    </row>
    <row r="22" spans="2:36" ht="30" customHeight="1" x14ac:dyDescent="0.25">
      <c r="B22" s="129">
        <v>2</v>
      </c>
      <c r="C22" s="129"/>
      <c r="D22" s="129"/>
      <c r="E22" s="129"/>
      <c r="F22" s="129"/>
      <c r="G22" s="107">
        <f>SUM(COUNTIF('Page 1'!AL15:AN39,"p2"))+(COUNTIF('Page 2'!AL9:AN47,"p2"))+(COUNTIF('Page 3'!AL9:AN47,"p2"))+(COUNTIF('Page 4'!AL9:AN47,"p2"))+(COUNTIF('Page 5'!AL9:AN47,"p2"))+(COUNTIF('Page 6'!AL9:AN47,"p2"))+(COUNTIF('Page 7'!AL9:AN47,"p2"))+(COUNTIF('Page 8'!AL9:AN47,"p2"))+(COUNTIF('Page 9'!AL9:AN47,"p2"))+(COUNTIF('Page 10'!AL9:AN47,"p2"))+(COUNTIF('Page 11'!AL9:AN47,"p2"))</f>
        <v>0</v>
      </c>
      <c r="H22" s="107"/>
      <c r="I22" s="107"/>
      <c r="J22" s="107"/>
      <c r="K22" s="107"/>
      <c r="L22" s="107">
        <f>SUM(COUNTIF('Page 1'!AL15:AN39,"c2"))+(COUNTIF('Page 2'!AL9:AN47,"c2"))+(COUNTIF('Page 3'!AL9:AN47,"c2"))+(COUNTIF('Page 4'!AL9:AN47,"c2"))+(COUNTIF('Page 5'!AL9:AN47,"c2"))+(COUNTIF('Page 6'!AL9:AN47,"c2"))+(COUNTIF('Page 7'!AL9:AN47,"c2"))+(COUNTIF('Page 8'!AL9:AN47,"c2"))+(COUNTIF('Page 9'!AL9:AN47,"c2"))+(COUNTIF('Page 10'!AL9:AN47,"c2"))+(COUNTIF('Page 11'!AL9:AN47,"c2"))</f>
        <v>0</v>
      </c>
      <c r="M22" s="107"/>
      <c r="N22" s="107"/>
      <c r="O22" s="107"/>
      <c r="P22" s="107"/>
      <c r="Q22" s="107">
        <f>SUM(COUNTIF('Page 1'!AL15:AN39,"se2"))+(COUNTIF('Page 2'!AL9:AN47,"se2"))+(COUNTIF('Page 3'!AL9:AN47,"se2"))+(COUNTIF('Page 4'!AL9:AN47,"se2"))+(COUNTIF('Page 5'!AL9:AN47,"se2"))+(COUNTIF('Page 6'!AL9:AN47,"se2"))+(COUNTIF('Page 7'!AL9:AN47,"se2"))+(COUNTIF('Page 8'!AL9:AN47,"se2"))+(COUNTIF('Page 9'!AL9:AN47,"se2"))+(COUNTIF('Page 10'!AL9:AN47,"se2"))+(COUNTIF('Page 11'!AL9:AN47,"se2"))</f>
        <v>0</v>
      </c>
      <c r="R22" s="107"/>
      <c r="S22" s="107"/>
      <c r="T22" s="107"/>
      <c r="U22" s="107"/>
      <c r="V22" s="107">
        <f>SUM(COUNTIF('Page 1'!AL15:AN39,"s2"))+(COUNTIF('Page 2'!AL9:AN47,"s2"))+(COUNTIF('Page 3'!AL9:AN47,"s2"))+(COUNTIF('Page 4'!AL9:AN47,"s2"))+(COUNTIF('Page 5'!AL9:AN47,"s2"))+(COUNTIF('Page 6'!AL9:AN47,"s2"))+(COUNTIF('Page 7'!AL9:AN47,"s2"))+(COUNTIF('Page 8'!AL9:AN47,"s2"))+(COUNTIF('Page 9'!AL9:AN47,"s2"))+(COUNTIF('Page 10'!AL9:AN47,"s2"))+(COUNTIF('Page 11'!AL9:AN47,"s2"))</f>
        <v>0</v>
      </c>
      <c r="W22" s="107"/>
      <c r="X22" s="107"/>
      <c r="Y22" s="107"/>
      <c r="Z22" s="107"/>
      <c r="AA22" s="107">
        <f>SUM(COUNTIF('Page 1'!AL15:AN39,"ng2"))+(COUNTIF('Page 2'!AL9:AN47,"ng2"))+(COUNTIF('Page 3'!AL9:AN47,"ng2"))+(COUNTIF('Page 4'!AL9:AN47,"ng2"))+(COUNTIF('Page 5'!AL9:AN47,"ng2"))+(COUNTIF('Page 6'!AL9:AN47,"ng2"))+(COUNTIF('Page 7'!AL9:AN47,"ng2"))+(COUNTIF('Page 8'!AL9:AN47,"ng2"))+(COUNTIF('Page 9'!AL9:AN47,"ng2"))+(COUNTIF('Page 10'!AL9:AN47,"ng2"))+(COUNTIF('Page 11'!AL9:AN47,"ng2"))</f>
        <v>0</v>
      </c>
      <c r="AB22" s="107"/>
      <c r="AC22" s="107"/>
      <c r="AD22" s="107"/>
      <c r="AE22" s="107"/>
      <c r="AF22" s="99">
        <f t="shared" si="0"/>
        <v>0</v>
      </c>
      <c r="AG22" s="100"/>
      <c r="AH22" s="100"/>
      <c r="AI22" s="100"/>
      <c r="AJ22" s="101"/>
    </row>
    <row r="23" spans="2:36" ht="30" customHeight="1" x14ac:dyDescent="0.25">
      <c r="B23" s="129">
        <v>3</v>
      </c>
      <c r="C23" s="129"/>
      <c r="D23" s="129"/>
      <c r="E23" s="129"/>
      <c r="F23" s="129"/>
      <c r="G23" s="107">
        <f>SUM(COUNTIF('Page 1'!AL15:AN39,"p3"))+(COUNTIF('Page 2'!AL9:AN47,"p3"))+(COUNTIF('Page 3'!AL9:AN47,"p3"))+(COUNTIF('Page 4'!AL9:AN47,"p3"))+(COUNTIF('Page 5'!AL9:AN47,"p3"))+(COUNTIF('Page 6'!AL9:AN47,"p3"))+(COUNTIF('Page 7'!AL9:AN47,"p3"))+(COUNTIF('Page 8'!AL9:AN47,"p3"))+(COUNTIF('Page 9'!AL9:AN47,"p3"))+(COUNTIF('Page 10'!AL9:AN47,"p3"))+(COUNTIF('Page 11'!AL9:AN47,"p3"))</f>
        <v>0</v>
      </c>
      <c r="H23" s="107"/>
      <c r="I23" s="107"/>
      <c r="J23" s="107"/>
      <c r="K23" s="107"/>
      <c r="L23" s="107">
        <f>SUM(COUNTIF('Page 1'!AL15:AN39,"c3"))+(COUNTIF('Page 2'!AL9:AN47,"c3"))+(COUNTIF('Page 3'!AL9:AN47,"c3"))+(COUNTIF('Page 4'!AL9:AN47,"c3"))+(COUNTIF('Page 5'!AL9:AN47,"c3"))+(COUNTIF('Page 6'!AL9:AN47,"c3"))+(COUNTIF('Page 7'!AL9:AN47,"c3"))+(COUNTIF('Page 8'!AL9:AN47,"c3"))+(COUNTIF('Page 9'!AL9:AN47,"c3"))+(COUNTIF('Page 10'!AL9:AN47,"c3"))+(COUNTIF('Page 11'!AL9:AN47,"c3"))</f>
        <v>0</v>
      </c>
      <c r="M23" s="107"/>
      <c r="N23" s="107"/>
      <c r="O23" s="107"/>
      <c r="P23" s="107"/>
      <c r="Q23" s="107">
        <f>SUM(COUNTIF('Page 1'!AL15:AN39,"se3"))+(COUNTIF('Page 2'!AL9:AN47,"se3"))+(COUNTIF('Page 3'!AL9:AN47,"se3"))+(COUNTIF('Page 4'!AL9:AN47,"se3"))+(COUNTIF('Page 5'!AL9:AN47,"se3"))+(COUNTIF('Page 6'!AL9:AN47,"se3"))+(COUNTIF('Page 7'!AL9:AN47,"se3"))+(COUNTIF('Page 8'!AL9:AN47,"se3"))+(COUNTIF('Page 9'!AL9:AN47,"se3"))+(COUNTIF('Page 10'!AL9:AN47,"se3"))+(COUNTIF('Page 11'!AL9:AN47,"se3"))</f>
        <v>0</v>
      </c>
      <c r="R23" s="107"/>
      <c r="S23" s="107"/>
      <c r="T23" s="107"/>
      <c r="U23" s="107"/>
      <c r="V23" s="107">
        <f>SUM(COUNTIF('Page 1'!AL15:AN39,"s3"))+(COUNTIF('Page 2'!AL9:AN47,"s3"))+(COUNTIF('Page 3'!AL9:AN47,"s3"))+(COUNTIF('Page 4'!AL9:AN47,"s3"))+(COUNTIF('Page 5'!AL9:AN47,"s3"))+(COUNTIF('Page 6'!AL9:AN47,"s3"))+(COUNTIF('Page 7'!AL9:AN47,"s3"))+(COUNTIF('Page 8'!AL9:AN47,"s3"))+(COUNTIF('Page 9'!AL9:AN47,"s3"))+(COUNTIF('Page 10'!AL9:AN47,"s3"))+(COUNTIF('Page 11'!AL9:AN47,"s3"))</f>
        <v>0</v>
      </c>
      <c r="W23" s="107"/>
      <c r="X23" s="107"/>
      <c r="Y23" s="107"/>
      <c r="Z23" s="107"/>
      <c r="AA23" s="107">
        <f>SUM(COUNTIF('Page 1'!AL15:AN39,"ng3"))+(COUNTIF('Page 2'!AL9:AN47,"ng3"))+(COUNTIF('Page 3'!AL9:AN47,"ng3"))+(COUNTIF('Page 4'!AL9:AN47,"ng3"))+(COUNTIF('Page 5'!AL9:AN47,"ng3"))+(COUNTIF('Page 6'!AL9:AN47,"ng3"))+(COUNTIF('Page 7'!AL9:AN47,"ng3"))+(COUNTIF('Page 8'!AL9:AN47,"ng3"))+(COUNTIF('Page 9'!AL9:AN47,"ng3"))+(COUNTIF('Page 10'!AL9:AN47,"ng3"))+(COUNTIF('Page 11'!AL9:AN47,"ng3"))</f>
        <v>0</v>
      </c>
      <c r="AB23" s="107"/>
      <c r="AC23" s="107"/>
      <c r="AD23" s="107"/>
      <c r="AE23" s="107"/>
      <c r="AF23" s="99">
        <f t="shared" si="0"/>
        <v>0</v>
      </c>
      <c r="AG23" s="100"/>
      <c r="AH23" s="100"/>
      <c r="AI23" s="100"/>
      <c r="AJ23" s="101"/>
    </row>
    <row r="24" spans="2:36" ht="30" customHeight="1" x14ac:dyDescent="0.25">
      <c r="B24" s="129">
        <v>4</v>
      </c>
      <c r="C24" s="129"/>
      <c r="D24" s="129"/>
      <c r="E24" s="129"/>
      <c r="F24" s="129"/>
      <c r="G24" s="107">
        <f>SUM(COUNTIF('Page 1'!AL15:AN39,"p4"))+(COUNTIF('Page 2'!AL9:AN47,"p4"))+(COUNTIF('Page 3'!AL9:AN47,"p4"))+(COUNTIF('Page 4'!AL9:AN47,"p4"))+(COUNTIF('Page 5'!AL9:AN47,"p4"))+(COUNTIF('Page 6'!AL9:AN47,"p4"))+(COUNTIF('Page 7'!AL9:AN47,"p4"))+(COUNTIF('Page 8'!AL9:AN47,"p4"))+(COUNTIF('Page 9'!AL9:AN47,"p4"))+(COUNTIF('Page 10'!AL9:AN47,"p4"))+(COUNTIF('Page 11'!AL9:AN47,"p4"))</f>
        <v>0</v>
      </c>
      <c r="H24" s="107"/>
      <c r="I24" s="107"/>
      <c r="J24" s="107"/>
      <c r="K24" s="107"/>
      <c r="L24" s="107">
        <f>SUM(COUNTIF('Page 1'!AL15:AN39,"c4"))+(COUNTIF('Page 2'!AL9:AN47,"c4"))+(COUNTIF('Page 3'!AL9:AN47,"c4"))+(COUNTIF('Page 4'!AL9:AN47,"c4"))+(COUNTIF('Page 5'!AL9:AN47,"c4"))+(COUNTIF('Page 6'!AL9:AN47,"c4"))+(COUNTIF('Page 7'!AL9:AN47,"c4"))+(COUNTIF('Page 8'!AL9:AN47,"c4"))+(COUNTIF('Page 9'!AL9:AN47,"c4"))+(COUNTIF('Page 10'!AL9:AN47,"c4"))+(COUNTIF('Page 11'!AL9:AN47,"c4"))</f>
        <v>0</v>
      </c>
      <c r="M24" s="107"/>
      <c r="N24" s="107"/>
      <c r="O24" s="107"/>
      <c r="P24" s="107"/>
      <c r="Q24" s="107">
        <f>SUM(COUNTIF('Page 1'!AL15:AN39,"se4"))+(COUNTIF('Page 2'!AL9:AN47,"se4"))+(COUNTIF('Page 3'!AL9:AN47,"se4"))+(COUNTIF('Page 4'!AL9:AN47,"se4"))+(COUNTIF('Page 5'!AL9:AN47,"se4"))+(COUNTIF('Page 6'!AL9:AN47,"se4"))+(COUNTIF('Page 7'!AL9:AN47,"se4"))+(COUNTIF('Page 8'!AL9:AN47,"se4"))+(COUNTIF('Page 9'!AL9:AN47,"se4"))+(COUNTIF('Page 10'!AL9:AN47,"se4"))+(COUNTIF('Page 11'!AL9:AN47,"se4"))</f>
        <v>0</v>
      </c>
      <c r="R24" s="107"/>
      <c r="S24" s="107"/>
      <c r="T24" s="107"/>
      <c r="U24" s="107"/>
      <c r="V24" s="107">
        <f>SUM(COUNTIF('Page 1'!AL15:AN39,"s4"))+(COUNTIF('Page 2'!AL9:AN47,"s4"))+(COUNTIF('Page 3'!AL9:AN47,"s4"))+(COUNTIF('Page 4'!AL9:AN47,"s4"))+(COUNTIF('Page 5'!AL9:AN47,"s4"))+(COUNTIF('Page 6'!AL9:AN47,"s4"))+(COUNTIF('Page 7'!AL9:AN47,"s4"))+(COUNTIF('Page 8'!AL9:AN47,"s4"))+(COUNTIF('Page 9'!AL9:AN47,"s4"))+(COUNTIF('Page 10'!AL9:AN47,"s4"))+(COUNTIF('Page 11'!AL9:AN47,"s4"))</f>
        <v>0</v>
      </c>
      <c r="W24" s="107"/>
      <c r="X24" s="107"/>
      <c r="Y24" s="107"/>
      <c r="Z24" s="107"/>
      <c r="AA24" s="107">
        <f>SUM(COUNTIF('Page 1'!AL15:AN39,"ng4"))+(COUNTIF('Page 2'!AL9:AN47,"ng4"))+(COUNTIF('Page 3'!AL9:AN47,"ng4"))+(COUNTIF('Page 4'!AL9:AN47,"ng4"))+(COUNTIF('Page 5'!AL9:AN47,"ng4"))+(COUNTIF('Page 6'!AL9:AN47,"ng4"))+(COUNTIF('Page 7'!AL9:AN47,"ng4"))+(COUNTIF('Page 8'!AL9:AN47,"ng4"))+(COUNTIF('Page 9'!AL9:AN47,"ng4"))+(COUNTIF('Page 10'!AL9:AN47,"ng4"))+(COUNTIF('Page 11'!AL9:AN47,"ng4"))</f>
        <v>0</v>
      </c>
      <c r="AB24" s="107"/>
      <c r="AC24" s="107"/>
      <c r="AD24" s="107"/>
      <c r="AE24" s="107"/>
      <c r="AF24" s="99">
        <f t="shared" si="0"/>
        <v>0</v>
      </c>
      <c r="AG24" s="100"/>
      <c r="AH24" s="100"/>
      <c r="AI24" s="100"/>
      <c r="AJ24" s="101"/>
    </row>
    <row r="25" spans="2:36" ht="30" customHeight="1" x14ac:dyDescent="0.25">
      <c r="B25" s="129">
        <v>5</v>
      </c>
      <c r="C25" s="129"/>
      <c r="D25" s="129"/>
      <c r="E25" s="129"/>
      <c r="F25" s="129"/>
      <c r="G25" s="107">
        <f>SUM(COUNTIF('Page 1'!AL15:AN39,"p5"))+(COUNTIF('Page 2'!AL9:AN47,"p5"))+(COUNTIF('Page 3'!AL9:AN47,"p5"))+(COUNTIF('Page 4'!AL9:AN47,"p5"))+(COUNTIF('Page 5'!AL9:AN47,"p5"))+(COUNTIF('Page 6'!AL9:AN47,"p5"))+(COUNTIF('Page 7'!AL9:AN47,"p5"))+(COUNTIF('Page 8'!AL9:AN47,"p5"))+(COUNTIF('Page 9'!AL9:AN47,"p5"))+(COUNTIF('Page 10'!AL9:AN47,"p5"))+(COUNTIF('Page 11'!AL9:AN47,"p5"))</f>
        <v>0</v>
      </c>
      <c r="H25" s="107"/>
      <c r="I25" s="107"/>
      <c r="J25" s="107"/>
      <c r="K25" s="107"/>
      <c r="L25" s="107">
        <f>SUM(COUNTIF('Page 1'!AL15:AN39,"c5"))+(COUNTIF('Page 2'!AL9:AN47,"c5"))+(COUNTIF('Page 3'!AL9:AN47,"c5"))+(COUNTIF('Page 4'!AL9:AN47,"c5"))+(COUNTIF('Page 5'!AL9:AN47,"c5"))+(COUNTIF('Page 6'!AL9:AN47,"c5"))+(COUNTIF('Page 7'!AL9:AN47,"c5"))+(COUNTIF('Page 8'!AL9:AN47,"c5"))+(COUNTIF('Page 9'!AL9:AN47,"c5"))+(COUNTIF('Page 10'!AL9:AN47,"c5"))+(COUNTIF('Page 11'!AL9:AN47,"c5"))</f>
        <v>0</v>
      </c>
      <c r="M25" s="107"/>
      <c r="N25" s="107"/>
      <c r="O25" s="107"/>
      <c r="P25" s="107"/>
      <c r="Q25" s="107">
        <f>SUM(COUNTIF('Page 1'!AL15:AN39,"se5"))+(COUNTIF('Page 2'!AL9:AN47,"se5"))+(COUNTIF('Page 3'!AL9:AN47,"se5"))+(COUNTIF('Page 4'!AL9:AN47,"se5"))+(COUNTIF('Page 5'!AL9:AN47,"se5"))+(COUNTIF('Page 6'!AL9:AN47,"se5"))+(COUNTIF('Page 7'!AL9:AN47,"se5"))+(COUNTIF('Page 8'!AL9:AN47,"se5"))+(COUNTIF('Page 9'!AL9:AN47,"se5"))+(COUNTIF('Page 10'!AL9:AN47,"se5"))+(COUNTIF('Page 11'!AL9:AN47,"se5"))</f>
        <v>0</v>
      </c>
      <c r="R25" s="107"/>
      <c r="S25" s="107"/>
      <c r="T25" s="107"/>
      <c r="U25" s="107"/>
      <c r="V25" s="107">
        <f>SUM(COUNTIF('Page 1'!AL15:AN39,"s5"))+(COUNTIF('Page 2'!AL9:AN47,"s5"))+(COUNTIF('Page 3'!AL9:AN47,"s5"))+(COUNTIF('Page 4'!AL9:AN47,"s5"))+(COUNTIF('Page 5'!AL9:AN47,"s5"))+(COUNTIF('Page 6'!AL9:AN47,"s5"))+(COUNTIF('Page 7'!AL9:AN47,"s5"))+(COUNTIF('Page 8'!AL9:AN47,"s5"))+(COUNTIF('Page 9'!AL9:AN47,"s5"))+(COUNTIF('Page 10'!AL9:AN47,"s5"))+(COUNTIF('Page 11'!AL9:AN47,"s5"))</f>
        <v>0</v>
      </c>
      <c r="W25" s="107"/>
      <c r="X25" s="107"/>
      <c r="Y25" s="107"/>
      <c r="Z25" s="107"/>
      <c r="AA25" s="106">
        <f>SUM(COUNTIF('Page 1'!AL15:AN39,"ng5"))+(COUNTIF('Page 2'!AL9:AN47,"ng5"))+(COUNTIF('Page 3'!AL9:AN47,"ng5"))+(COUNTIF('Page 4'!AL9:AN47,"ng5"))+(COUNTIF('Page 5'!AL9:AN47,"ng5"))+(COUNTIF('Page 6'!AL9:AN47,"ng5"))+(COUNTIF('Page 7'!AL9:AN47,"ng5"))+(COUNTIF('Page 8'!AL9:AN47,"ng5"))+(COUNTIF('Page 9'!AL9:AN47,"ng5"))+(COUNTIF('Page 10'!AL9:AN47,"ng5"))+(COUNTIF('Page 11'!AL9:AN47,"ng5"))</f>
        <v>0</v>
      </c>
      <c r="AB25" s="106"/>
      <c r="AC25" s="106"/>
      <c r="AD25" s="106"/>
      <c r="AE25" s="106"/>
      <c r="AF25" s="99">
        <f t="shared" si="0"/>
        <v>0</v>
      </c>
      <c r="AG25" s="100"/>
      <c r="AH25" s="100"/>
      <c r="AI25" s="100"/>
      <c r="AJ25" s="101"/>
    </row>
    <row r="26" spans="2:36" ht="30" customHeight="1" x14ac:dyDescent="0.25">
      <c r="B26" s="128" t="s">
        <v>49</v>
      </c>
      <c r="C26" s="128"/>
      <c r="D26" s="128"/>
      <c r="E26" s="128"/>
      <c r="F26" s="128"/>
      <c r="G26" s="107">
        <f>SUM(COUNTIF('Page 1'!AL15:AN39,"p0"))+(COUNTIF('Page 2'!AL9:AN47,"p0"))+(COUNTIF('Page 3'!AL9:AN47,"p0"))+(COUNTIF('Page 4'!AL9:AN47,"p0"))+(COUNTIF('Page 5'!AL9:AN47,"p0"))+(COUNTIF('Page 6'!AL9:AN47,"p0"))+(COUNTIF('Page 7'!AL9:AN47,"p0"))+(COUNTIF('Page 8'!AL9:AN47,"p0"))+(COUNTIF('Page 9'!AL9:AN47,"p0"))+(COUNTIF('Page 10'!AL9:AN47,"p0"))+(COUNTIF('Page 11'!AL9:AN47,"p0"))</f>
        <v>0</v>
      </c>
      <c r="H26" s="107"/>
      <c r="I26" s="107"/>
      <c r="J26" s="107"/>
      <c r="K26" s="107"/>
      <c r="L26" s="107">
        <f>SUM(COUNTIF('Page 1'!AL15:AN39,"c0"))+(COUNTIF('Page 2'!AL9:AN47,"c0"))+(COUNTIF('Page 3'!AL9:AN47,"c0"))+(COUNTIF('Page 4'!AL9:AN47,"c0"))+(COUNTIF('Page 5'!AL9:AN47,"c0"))+(COUNTIF('Page 6'!AL9:AN47,"c0"))+(COUNTIF('Page 7'!AL9:AN47,"c0"))+(COUNTIF('Page 8'!AL9:AN47,"c0"))+(COUNTIF('Page 9'!AL9:AN47,"c0"))+(COUNTIF('Page 10'!AL9:AN47,"c0"))+(COUNTIF('Page 11'!AL9:AN47,"c0"))</f>
        <v>0</v>
      </c>
      <c r="M26" s="107"/>
      <c r="N26" s="107"/>
      <c r="O26" s="107"/>
      <c r="P26" s="107"/>
      <c r="Q26" s="107">
        <f>SUM(COUNTIF('Page 1'!AL15:AN39,"se0"))+(COUNTIF('Page 2'!AL9:AN47,"se0"))+(COUNTIF('Page 3'!AL9:AN47,"se0"))+(COUNTIF('Page 4'!AL9:AN47,"se0"))+(COUNTIF('Page 5'!AL9:AN47,"se0"))+(COUNTIF('Page 6'!AL9:AN47,"se0"))+(COUNTIF('Page 7'!AL9:AN47,"se0"))+(COUNTIF('Page 8'!AL9:AN47,"se0"))+(COUNTIF('Page 9'!AL9:AN47,"se0"))+(COUNTIF('Page 10'!AL9:AN47,"se0"))+(COUNTIF('Page 11'!AL9:AN47,"se0"))</f>
        <v>0</v>
      </c>
      <c r="R26" s="107"/>
      <c r="S26" s="107"/>
      <c r="T26" s="107"/>
      <c r="U26" s="107"/>
      <c r="V26" s="107">
        <f>SUM(COUNTIF('Page 1'!AL15:AN39,"s0"))+(COUNTIF('Page 2'!AL9:AN47,"s0"))+(COUNTIF('Page 3'!AL9:AN47,"s0"))+(COUNTIF('Page 4'!AL9:AN47,"s0"))+(COUNTIF('Page 5'!AL9:AN47,"s0"))+(COUNTIF('Page 6'!AL9:AN47,"s0"))+(COUNTIF('Page 7'!AL9:AN47,"s0"))+(COUNTIF('Page 8'!AL9:AN47,"s0"))+(COUNTIF('Page 9'!AL9:AN47,"s0"))+(COUNTIF('Page 10'!AL9:AN47,"s0"))+(COUNTIF('Page 11'!AL9:AN47,"s0"))</f>
        <v>0</v>
      </c>
      <c r="W26" s="107"/>
      <c r="X26" s="107"/>
      <c r="Y26" s="107"/>
      <c r="Z26" s="107"/>
      <c r="AA26" s="102"/>
      <c r="AB26" s="102"/>
      <c r="AC26" s="102"/>
      <c r="AD26" s="102"/>
      <c r="AE26" s="102"/>
      <c r="AF26" s="99">
        <f t="shared" si="0"/>
        <v>0</v>
      </c>
      <c r="AG26" s="100"/>
      <c r="AH26" s="100"/>
      <c r="AI26" s="100"/>
      <c r="AJ26" s="101"/>
    </row>
    <row r="27" spans="2:36" ht="30" customHeight="1" x14ac:dyDescent="0.25">
      <c r="B27" s="98" t="s">
        <v>48</v>
      </c>
      <c r="C27" s="98"/>
      <c r="D27" s="98"/>
      <c r="E27" s="98"/>
      <c r="F27" s="98"/>
      <c r="G27" s="97">
        <f>SUM(G21:G26)</f>
        <v>0</v>
      </c>
      <c r="H27" s="98"/>
      <c r="I27" s="98"/>
      <c r="J27" s="98"/>
      <c r="K27" s="98"/>
      <c r="L27" s="97">
        <f>SUM(L21:L26)</f>
        <v>0</v>
      </c>
      <c r="M27" s="98"/>
      <c r="N27" s="98"/>
      <c r="O27" s="98"/>
      <c r="P27" s="98"/>
      <c r="Q27" s="97">
        <f>SUM(Q21:Q26)</f>
        <v>0</v>
      </c>
      <c r="R27" s="98"/>
      <c r="S27" s="98"/>
      <c r="T27" s="98"/>
      <c r="U27" s="98"/>
      <c r="V27" s="97">
        <f>SUM(V21:V26)</f>
        <v>0</v>
      </c>
      <c r="W27" s="98"/>
      <c r="X27" s="98"/>
      <c r="Y27" s="98"/>
      <c r="Z27" s="98"/>
      <c r="AA27" s="97">
        <f>SUM(AA21:AA26)</f>
        <v>0</v>
      </c>
      <c r="AB27" s="98"/>
      <c r="AC27" s="98"/>
      <c r="AD27" s="98"/>
      <c r="AE27" s="98"/>
      <c r="AF27" s="99">
        <f t="shared" si="0"/>
        <v>0</v>
      </c>
      <c r="AG27" s="100"/>
      <c r="AH27" s="100"/>
      <c r="AI27" s="100"/>
      <c r="AJ27" s="101"/>
    </row>
    <row r="28" spans="2:36" ht="12.75" customHeight="1" x14ac:dyDescent="0.25">
      <c r="B28" s="33"/>
      <c r="C28" s="33"/>
      <c r="D28" s="33"/>
      <c r="E28" s="33"/>
      <c r="F28" s="33"/>
      <c r="G28" s="34"/>
      <c r="H28" s="33"/>
      <c r="I28" s="33"/>
      <c r="J28" s="33"/>
      <c r="K28" s="33"/>
      <c r="L28" s="34"/>
      <c r="M28" s="33"/>
      <c r="N28" s="33"/>
      <c r="O28" s="33"/>
      <c r="P28" s="33"/>
      <c r="Q28" s="34"/>
      <c r="R28" s="33"/>
      <c r="S28" s="33"/>
      <c r="T28" s="33"/>
      <c r="U28" s="33"/>
      <c r="V28" s="34"/>
      <c r="W28" s="33"/>
      <c r="X28" s="33"/>
      <c r="Y28" s="33"/>
      <c r="Z28" s="33"/>
      <c r="AA28" s="34"/>
      <c r="AB28" s="33"/>
      <c r="AC28" s="33"/>
      <c r="AD28" s="33"/>
      <c r="AE28" s="33"/>
      <c r="AF28" s="34"/>
      <c r="AG28" s="34"/>
      <c r="AH28" s="34"/>
      <c r="AI28" s="34"/>
      <c r="AJ28" s="34"/>
    </row>
    <row r="29" spans="2:36" ht="12.75" customHeight="1" x14ac:dyDescent="0.25">
      <c r="B29" s="33"/>
      <c r="C29" s="33"/>
      <c r="D29" s="33"/>
      <c r="E29" s="33"/>
      <c r="F29" s="33"/>
      <c r="G29" s="34"/>
      <c r="H29" s="33"/>
      <c r="I29" s="33"/>
      <c r="J29" s="33"/>
      <c r="K29" s="33"/>
      <c r="L29" s="34"/>
      <c r="M29" s="33"/>
      <c r="N29" s="33"/>
      <c r="O29" s="33"/>
      <c r="P29" s="33"/>
      <c r="Q29" s="34"/>
      <c r="R29" s="33"/>
      <c r="S29" s="33"/>
      <c r="T29" s="33"/>
      <c r="U29" s="33"/>
      <c r="V29" s="34"/>
      <c r="W29" s="33"/>
      <c r="X29" s="33"/>
      <c r="Y29" s="33"/>
      <c r="Z29" s="33"/>
      <c r="AA29" s="34"/>
      <c r="AB29" s="33"/>
      <c r="AC29" s="33"/>
      <c r="AD29" s="33"/>
      <c r="AE29" s="33"/>
      <c r="AF29" s="34"/>
      <c r="AG29" s="34"/>
      <c r="AH29" s="34"/>
      <c r="AI29" s="34"/>
      <c r="AJ29" s="34"/>
    </row>
    <row r="30" spans="2:36" ht="12.75" customHeight="1" x14ac:dyDescent="0.25">
      <c r="B30" s="108" t="s">
        <v>50</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76"/>
      <c r="AG30" s="34"/>
      <c r="AH30" s="34"/>
      <c r="AI30" s="34"/>
      <c r="AJ30" s="34"/>
    </row>
    <row r="31" spans="2:36" x14ac:dyDescent="0.25">
      <c r="E31" s="14"/>
      <c r="F31" s="14"/>
      <c r="G31" s="14"/>
      <c r="H31" s="14"/>
      <c r="I31" s="14"/>
      <c r="J31" s="14"/>
      <c r="K31" s="14"/>
      <c r="L31" s="14"/>
      <c r="M31" s="35"/>
      <c r="N31" s="35"/>
      <c r="O31" s="35"/>
      <c r="P31" s="35"/>
      <c r="Q31" s="35"/>
      <c r="R31" s="35"/>
      <c r="S31" s="35"/>
      <c r="T31" s="35"/>
      <c r="U31" s="35"/>
      <c r="V31" s="35"/>
      <c r="W31" s="35"/>
      <c r="X31" s="35"/>
      <c r="Y31" s="35"/>
      <c r="Z31" s="35"/>
      <c r="AA31" s="35"/>
      <c r="AB31" s="35"/>
      <c r="AC31" s="35"/>
      <c r="AD31" s="35"/>
      <c r="AE31" s="35"/>
      <c r="AF31" s="35"/>
      <c r="AG31" s="35"/>
      <c r="AH31" s="35"/>
    </row>
    <row r="32" spans="2:36" ht="30" customHeight="1" x14ac:dyDescent="0.25">
      <c r="B32" s="103" t="s">
        <v>71</v>
      </c>
      <c r="C32" s="104"/>
      <c r="D32" s="104"/>
      <c r="E32" s="104"/>
      <c r="F32" s="105"/>
      <c r="G32" s="103" t="s">
        <v>75</v>
      </c>
      <c r="H32" s="104"/>
      <c r="I32" s="104"/>
      <c r="J32" s="104"/>
      <c r="K32" s="105"/>
      <c r="L32" s="103" t="s">
        <v>51</v>
      </c>
      <c r="M32" s="104"/>
      <c r="N32" s="104"/>
      <c r="O32" s="104"/>
      <c r="P32" s="105"/>
      <c r="Q32" s="103" t="s">
        <v>52</v>
      </c>
      <c r="R32" s="104"/>
      <c r="S32" s="104"/>
      <c r="T32" s="104"/>
      <c r="U32" s="105"/>
      <c r="V32" s="103" t="s">
        <v>72</v>
      </c>
      <c r="W32" s="104"/>
      <c r="X32" s="104"/>
      <c r="Y32" s="104"/>
      <c r="Z32" s="105"/>
      <c r="AA32" s="120" t="s">
        <v>73</v>
      </c>
      <c r="AB32" s="120"/>
      <c r="AC32" s="120"/>
      <c r="AD32" s="120"/>
      <c r="AE32" s="120"/>
      <c r="AF32" s="120" t="s">
        <v>74</v>
      </c>
      <c r="AG32" s="120"/>
      <c r="AH32" s="120"/>
      <c r="AI32" s="120"/>
      <c r="AJ32" s="120"/>
    </row>
    <row r="33" spans="2:36" ht="30" customHeight="1" x14ac:dyDescent="0.25">
      <c r="B33" s="91">
        <f>SUM('Page 1'!W52+'Page 2'!W52+'Page 3'!W52+'Page 4'!W52+'Page 5'!W52+'Page 6'!W52+'Page 7'!W52+'Page 8'!W52+'Page 9'!W52+'Page 10'!W52+'Page 11'!W52)</f>
        <v>0</v>
      </c>
      <c r="C33" s="92"/>
      <c r="D33" s="92"/>
      <c r="E33" s="92"/>
      <c r="F33" s="93"/>
      <c r="G33" s="91">
        <f>SUM('Page 1'!W53+'Page 2'!W53+'Page 3'!W53+'Page 4'!W53+'Page 5'!W53+'Page 6'!W53+'Page 7'!W53+'Page 8'!W53+'Page 9'!W53+'Page 10'!W53+'Page 11'!W53)</f>
        <v>0</v>
      </c>
      <c r="H33" s="92"/>
      <c r="I33" s="92"/>
      <c r="J33" s="92"/>
      <c r="K33" s="93"/>
      <c r="L33" s="91">
        <f>SUM('Page 1'!W54+'Page 2'!W54+'Page 3'!W54+'Page 4'!W54+'Page 5'!W54+'Page 6'!W54+'Page 7'!W54+'Page 8'!W54+'Page 9'!W54+'Page 10'!W54+'Page 11'!W54)</f>
        <v>0</v>
      </c>
      <c r="M33" s="92"/>
      <c r="N33" s="92"/>
      <c r="O33" s="92"/>
      <c r="P33" s="93"/>
      <c r="Q33" s="91">
        <f>SUM('Page 1'!W55+'Page 2'!W55+'Page 3'!W55+'Page 4'!W55+'Page 5'!W55+'Page 6'!W55+'Page 7'!W55+'Page 8'!W55+'Page 9'!W55+'Page 10'!W55+'Page 11'!W55)</f>
        <v>0</v>
      </c>
      <c r="R33" s="92"/>
      <c r="S33" s="92"/>
      <c r="T33" s="92"/>
      <c r="U33" s="93"/>
      <c r="V33" s="91">
        <f>SUM('Page 1'!W56+'Page 2'!W56+'Page 3'!W56+'Page 4'!W56+'Page 5'!W56+'Page 6'!W56+'Page 7'!W56+'Page 8'!W56+'Page 9'!W56+'Page 10'!W56+'Page 11'!W56)</f>
        <v>0</v>
      </c>
      <c r="W33" s="92"/>
      <c r="X33" s="92"/>
      <c r="Y33" s="92"/>
      <c r="Z33" s="93"/>
      <c r="AA33" s="91">
        <f>SUM('Page 1'!W57+'Page 2'!W57+'Page 3'!W57+'Page 4'!W57+'Page 5'!W57+'Page 6'!W57+'Page 7'!W57+'Page 8'!W57+'Page 9'!W57+'Page 10'!W57+'Page 11'!W57)</f>
        <v>0</v>
      </c>
      <c r="AB33" s="92"/>
      <c r="AC33" s="92"/>
      <c r="AD33" s="92"/>
      <c r="AE33" s="93"/>
      <c r="AF33" s="91">
        <f>SUM('Page 1'!W58+'Page 2'!W58+'Page 3'!W58+'Page 4'!W58+'Page 5'!W58+'Page 6'!W58+'Page 7'!W58+'Page 8'!W58+'Page 9'!W58+'Page 10'!W58+'Page 11'!W58)</f>
        <v>0</v>
      </c>
      <c r="AG33" s="92"/>
      <c r="AH33" s="92"/>
      <c r="AI33" s="92"/>
      <c r="AJ33" s="93"/>
    </row>
    <row r="36" spans="2:36" ht="12.75" customHeight="1" x14ac:dyDescent="0.25">
      <c r="B36" s="33"/>
      <c r="C36" s="33"/>
      <c r="D36" s="33"/>
      <c r="E36" s="33"/>
      <c r="F36" s="33"/>
      <c r="G36" s="108" t="s">
        <v>53</v>
      </c>
      <c r="H36" s="108"/>
      <c r="I36" s="108"/>
      <c r="J36" s="108"/>
      <c r="K36" s="108"/>
      <c r="L36" s="108"/>
      <c r="M36" s="108"/>
      <c r="N36" s="108"/>
      <c r="O36" s="108"/>
      <c r="P36" s="108"/>
      <c r="Q36" s="108"/>
      <c r="R36" s="108"/>
      <c r="S36" s="108"/>
      <c r="T36" s="108"/>
      <c r="U36" s="108"/>
      <c r="V36" s="108"/>
      <c r="W36" s="108"/>
      <c r="X36" s="108"/>
      <c r="Y36" s="108"/>
      <c r="Z36" s="108"/>
      <c r="AA36" s="76"/>
      <c r="AB36" s="76"/>
      <c r="AC36" s="76"/>
      <c r="AD36" s="76"/>
      <c r="AE36" s="76"/>
      <c r="AF36" s="76"/>
      <c r="AG36" s="34"/>
      <c r="AH36" s="34"/>
      <c r="AI36" s="34"/>
      <c r="AJ36" s="34"/>
    </row>
    <row r="37" spans="2:36" x14ac:dyDescent="0.25">
      <c r="T37" s="17"/>
      <c r="U37" s="17"/>
      <c r="V37" s="17"/>
      <c r="W37" s="17"/>
    </row>
    <row r="38" spans="2:36" ht="30" customHeight="1" x14ac:dyDescent="0.25">
      <c r="N38" s="91">
        <f>SUM('Page 1'!W62+'Page 2'!W62+'Page 3'!W62+'Page 4'!W62+'Page 5'!W62+'Page 6'!W62+'Page 7'!W62+'Page 8'!W62+'Page 9'!W62+'Page 10'!W62+'Page 11'!W62)</f>
        <v>0</v>
      </c>
      <c r="O38" s="92"/>
      <c r="P38" s="92"/>
      <c r="Q38" s="92"/>
      <c r="R38" s="92"/>
      <c r="S38" s="93"/>
      <c r="T38" s="77"/>
      <c r="U38" s="77"/>
      <c r="V38" s="17"/>
      <c r="W38" s="17"/>
    </row>
    <row r="39" spans="2:36" x14ac:dyDescent="0.25">
      <c r="T39" s="17"/>
      <c r="U39" s="17"/>
      <c r="V39" s="17"/>
      <c r="W39" s="17"/>
    </row>
    <row r="42" spans="2:36" x14ac:dyDescent="0.25">
      <c r="B42" t="s">
        <v>79</v>
      </c>
    </row>
  </sheetData>
  <sheetProtection algorithmName="SHA-512" hashValue="E8YUG93ZRVN2aH5+pJAfsz6ilCca85XuolVesMAxGznJlmRi2utl1wBXrROjdK3HIeWlvJ20uqm2K5ewZH2UMw==" saltValue="jKOI6HE/FULrwlx/lxUfNA==" spinCount="100000" sheet="1" objects="1" scenarios="1"/>
  <mergeCells count="99">
    <mergeCell ref="R1:AD3"/>
    <mergeCell ref="W12:AJ12"/>
    <mergeCell ref="B14:G14"/>
    <mergeCell ref="I14:P14"/>
    <mergeCell ref="Q14:T14"/>
    <mergeCell ref="W14:AJ14"/>
    <mergeCell ref="AF20:AJ20"/>
    <mergeCell ref="B21:F21"/>
    <mergeCell ref="G21:K21"/>
    <mergeCell ref="L21:P21"/>
    <mergeCell ref="Q21:U21"/>
    <mergeCell ref="V21:Z21"/>
    <mergeCell ref="AA21:AE21"/>
    <mergeCell ref="AF21:AJ21"/>
    <mergeCell ref="B20:F20"/>
    <mergeCell ref="G20:K20"/>
    <mergeCell ref="L20:P20"/>
    <mergeCell ref="Q20:U20"/>
    <mergeCell ref="V20:Z20"/>
    <mergeCell ref="AA20:AE20"/>
    <mergeCell ref="AF23:AJ23"/>
    <mergeCell ref="B22:F22"/>
    <mergeCell ref="G22:K22"/>
    <mergeCell ref="L22:P22"/>
    <mergeCell ref="Q22:U22"/>
    <mergeCell ref="V22:Z22"/>
    <mergeCell ref="AA22:AE22"/>
    <mergeCell ref="B23:F23"/>
    <mergeCell ref="G23:K23"/>
    <mergeCell ref="L23:P23"/>
    <mergeCell ref="Q23:U23"/>
    <mergeCell ref="V23:Z23"/>
    <mergeCell ref="B24:F24"/>
    <mergeCell ref="G24:K24"/>
    <mergeCell ref="L24:P24"/>
    <mergeCell ref="Q24:U24"/>
    <mergeCell ref="V24:Z24"/>
    <mergeCell ref="B25:F25"/>
    <mergeCell ref="G25:K25"/>
    <mergeCell ref="L25:P25"/>
    <mergeCell ref="Q25:U25"/>
    <mergeCell ref="V25:Z25"/>
    <mergeCell ref="B26:F26"/>
    <mergeCell ref="G26:K26"/>
    <mergeCell ref="L26:P26"/>
    <mergeCell ref="Q26:U26"/>
    <mergeCell ref="V26:Z26"/>
    <mergeCell ref="B27:F27"/>
    <mergeCell ref="G27:K27"/>
    <mergeCell ref="L27:P27"/>
    <mergeCell ref="Q27:U27"/>
    <mergeCell ref="V27:Z27"/>
    <mergeCell ref="G1:K3"/>
    <mergeCell ref="V33:Z33"/>
    <mergeCell ref="AA33:AE33"/>
    <mergeCell ref="AF33:AJ33"/>
    <mergeCell ref="B32:F32"/>
    <mergeCell ref="G32:K32"/>
    <mergeCell ref="Q32:U32"/>
    <mergeCell ref="V32:Z32"/>
    <mergeCell ref="AA32:AE32"/>
    <mergeCell ref="AF32:AJ32"/>
    <mergeCell ref="B18:AJ18"/>
    <mergeCell ref="B10:H10"/>
    <mergeCell ref="I10:P10"/>
    <mergeCell ref="Q10:V10"/>
    <mergeCell ref="W10:AJ10"/>
    <mergeCell ref="I12:P12"/>
    <mergeCell ref="N38:S38"/>
    <mergeCell ref="G36:Z36"/>
    <mergeCell ref="B6:AJ6"/>
    <mergeCell ref="B8:P8"/>
    <mergeCell ref="B9:P9"/>
    <mergeCell ref="B30:AE30"/>
    <mergeCell ref="Q8:Y8"/>
    <mergeCell ref="Q9:Y9"/>
    <mergeCell ref="Z9:AE9"/>
    <mergeCell ref="AF9:AJ9"/>
    <mergeCell ref="Z8:AE8"/>
    <mergeCell ref="AF8:AJ8"/>
    <mergeCell ref="B33:F33"/>
    <mergeCell ref="G33:K33"/>
    <mergeCell ref="Q33:U33"/>
    <mergeCell ref="AF26:AJ26"/>
    <mergeCell ref="L33:P33"/>
    <mergeCell ref="AE1:AJ1"/>
    <mergeCell ref="AE2:AJ2"/>
    <mergeCell ref="AE3:AJ3"/>
    <mergeCell ref="M1:Q3"/>
    <mergeCell ref="AA27:AE27"/>
    <mergeCell ref="AF27:AJ27"/>
    <mergeCell ref="AA26:AE26"/>
    <mergeCell ref="L32:P32"/>
    <mergeCell ref="AF24:AJ24"/>
    <mergeCell ref="AA25:AE25"/>
    <mergeCell ref="AF25:AJ25"/>
    <mergeCell ref="AA24:AE24"/>
    <mergeCell ref="AF22:AJ22"/>
    <mergeCell ref="AA23:AE23"/>
  </mergeCells>
  <printOptions horizontalCentered="1"/>
  <pageMargins left="0.4" right="0.4" top="0.5" bottom="0.5"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Z62"/>
  <sheetViews>
    <sheetView showGridLines="0" showRowColHeaders="0" zoomScale="120" zoomScaleNormal="120" workbookViewId="0">
      <selection activeCell="C9" sqref="C9:D9"/>
    </sheetView>
  </sheetViews>
  <sheetFormatPr defaultColWidth="3.88671875" defaultRowHeight="13.2" x14ac:dyDescent="0.25"/>
  <cols>
    <col min="1" max="1" width="4" bestFit="1" customWidth="1"/>
    <col min="2" max="2" width="4.33203125" customWidth="1"/>
    <col min="3" max="3" width="4" bestFit="1" customWidth="1"/>
    <col min="4" max="4" width="3.88671875" customWidth="1"/>
    <col min="14" max="14" width="4.44140625" bestFit="1" customWidth="1"/>
    <col min="15" max="16" width="4.33203125" customWidth="1"/>
    <col min="17" max="17" width="4" bestFit="1" customWidth="1"/>
    <col min="18" max="18" width="3.88671875" customWidth="1"/>
    <col min="27" max="27" width="3.88671875" style="50"/>
    <col min="28" max="30" width="0" hidden="1" customWidth="1"/>
    <col min="31" max="31" width="4" hidden="1" customWidth="1"/>
    <col min="32" max="32" width="7.33203125" hidden="1" customWidth="1"/>
    <col min="33" max="37" width="0" hidden="1" customWidth="1"/>
    <col min="38" max="38" width="8.44140625" hidden="1" customWidth="1"/>
    <col min="39" max="39" width="6.5546875" hidden="1" customWidth="1"/>
    <col min="40" max="40" width="0" hidden="1" customWidth="1"/>
  </cols>
  <sheetData>
    <row r="1" spans="1:52" ht="4.5" customHeight="1" x14ac:dyDescent="0.25"/>
    <row r="2" spans="1:52" ht="17.25" customHeight="1" x14ac:dyDescent="0.3">
      <c r="A2" s="109"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78"/>
      <c r="AB2" s="59"/>
      <c r="AC2" s="59"/>
      <c r="AD2" s="59"/>
      <c r="AE2" s="59"/>
      <c r="AF2" s="59"/>
      <c r="AG2" s="59"/>
      <c r="AH2" s="59"/>
      <c r="AI2" s="59"/>
      <c r="AJ2" s="59"/>
      <c r="AK2" s="59"/>
      <c r="AL2" s="59"/>
      <c r="AM2" s="59"/>
      <c r="AN2" s="59"/>
    </row>
    <row r="4" spans="1:52" ht="15.6" x14ac:dyDescent="0.3">
      <c r="A4" s="112" t="s">
        <v>1</v>
      </c>
      <c r="B4" s="113"/>
      <c r="C4" s="113"/>
      <c r="D4" s="113"/>
      <c r="E4" s="113"/>
      <c r="F4" s="113"/>
      <c r="G4" s="113"/>
      <c r="H4" s="119"/>
      <c r="I4" s="112" t="s">
        <v>2</v>
      </c>
      <c r="J4" s="113"/>
      <c r="K4" s="113"/>
      <c r="L4" s="113"/>
      <c r="M4" s="113"/>
      <c r="N4" s="113"/>
      <c r="O4" s="113"/>
      <c r="P4" s="119"/>
      <c r="Q4" s="112" t="s">
        <v>56</v>
      </c>
      <c r="R4" s="113"/>
      <c r="S4" s="113"/>
      <c r="T4" s="113"/>
      <c r="U4" s="113"/>
      <c r="V4" s="112" t="s">
        <v>55</v>
      </c>
      <c r="W4" s="113"/>
      <c r="X4" s="113"/>
      <c r="Y4" s="113"/>
      <c r="Z4" s="119"/>
      <c r="AA4" s="49"/>
    </row>
    <row r="5" spans="1:52" ht="22.5" customHeight="1" x14ac:dyDescent="0.25">
      <c r="A5" s="205" t="str">
        <f>IF('Page 1'!A5="","",'Page 1'!A5)</f>
        <v/>
      </c>
      <c r="B5" s="206"/>
      <c r="C5" s="206"/>
      <c r="D5" s="206"/>
      <c r="E5" s="206"/>
      <c r="F5" s="206"/>
      <c r="G5" s="206"/>
      <c r="H5" s="207"/>
      <c r="I5" s="208" t="str">
        <f>IF('Page 1'!I5="","",'Page 1'!I5)</f>
        <v/>
      </c>
      <c r="J5" s="209"/>
      <c r="K5" s="209"/>
      <c r="L5" s="209"/>
      <c r="M5" s="210"/>
      <c r="N5" s="209"/>
      <c r="O5" s="209"/>
      <c r="P5" s="211"/>
      <c r="Q5" s="208" t="str">
        <f>IF('Page 1'!Q5="","",'Page 1'!Q5)</f>
        <v/>
      </c>
      <c r="R5" s="209"/>
      <c r="S5" s="209"/>
      <c r="T5" s="209"/>
      <c r="U5" s="211"/>
      <c r="V5" s="114" t="str">
        <f>IF('Page 1'!V5="","",'Page 1'!V5)</f>
        <v/>
      </c>
      <c r="W5" s="115"/>
      <c r="X5" s="115"/>
      <c r="Y5" s="115"/>
      <c r="Z5" s="212"/>
      <c r="AA5" s="79"/>
      <c r="AL5" s="16" t="s">
        <v>21</v>
      </c>
      <c r="AW5" s="47"/>
      <c r="AX5" s="47"/>
      <c r="AY5" s="47"/>
      <c r="AZ5" s="47"/>
    </row>
    <row r="6" spans="1:52" ht="22.5" customHeight="1" x14ac:dyDescent="0.25">
      <c r="A6" s="56" t="s">
        <v>3</v>
      </c>
      <c r="B6" s="57"/>
      <c r="C6" s="57"/>
      <c r="D6" s="57"/>
      <c r="E6" s="57"/>
      <c r="F6" s="213" t="str">
        <f>IF('Page 1'!F6="","",'Page 1'!F6)</f>
        <v/>
      </c>
      <c r="G6" s="213"/>
      <c r="H6" s="213"/>
      <c r="I6" s="213"/>
      <c r="J6" s="213"/>
      <c r="K6" s="213"/>
      <c r="L6" s="214"/>
      <c r="M6" s="84" t="s">
        <v>4</v>
      </c>
      <c r="N6" s="83"/>
      <c r="O6" s="83"/>
      <c r="P6" s="124" t="str">
        <f>IF('Page 1'!P6="","",'Page 1'!P6)</f>
        <v/>
      </c>
      <c r="Q6" s="124"/>
      <c r="R6" s="124"/>
      <c r="S6" s="124"/>
      <c r="T6" s="124"/>
      <c r="U6" s="125"/>
      <c r="V6" s="57" t="s">
        <v>5</v>
      </c>
      <c r="W6" s="57"/>
      <c r="X6" s="85">
        <v>9</v>
      </c>
      <c r="Y6" s="75" t="s">
        <v>6</v>
      </c>
      <c r="Z6" s="41"/>
      <c r="AA6" s="80"/>
      <c r="AB6" s="17"/>
      <c r="AC6" s="17"/>
      <c r="AD6" s="17"/>
      <c r="AE6" s="17"/>
      <c r="AF6" s="17"/>
      <c r="AG6" s="17"/>
      <c r="AH6" s="17"/>
      <c r="AI6" s="17"/>
      <c r="AJ6" s="17"/>
      <c r="AK6" s="17"/>
      <c r="AL6" s="68">
        <f>SUM(C9:C47,P9:P47)</f>
        <v>0</v>
      </c>
      <c r="AM6" s="17"/>
      <c r="AN6" s="17"/>
      <c r="AO6" s="17"/>
      <c r="AP6" s="17"/>
      <c r="AQ6" s="17"/>
    </row>
    <row r="7" spans="1:52" ht="3" customHeight="1" x14ac:dyDescent="0.25">
      <c r="A7" s="1"/>
      <c r="B7" s="2"/>
      <c r="C7" s="2"/>
      <c r="D7" s="2"/>
      <c r="E7" s="2"/>
      <c r="F7" s="2"/>
      <c r="G7" s="2"/>
      <c r="H7" s="2"/>
      <c r="I7" s="2"/>
      <c r="J7" s="2"/>
      <c r="K7" s="2"/>
      <c r="L7" s="3"/>
      <c r="M7" s="2"/>
      <c r="N7" s="2"/>
      <c r="O7" s="2"/>
      <c r="P7" s="2"/>
      <c r="Q7" s="2"/>
      <c r="R7" s="2"/>
      <c r="S7" s="3"/>
      <c r="T7" s="1"/>
      <c r="U7" s="3"/>
      <c r="V7" s="2"/>
      <c r="W7" s="2"/>
      <c r="X7" s="2"/>
      <c r="Y7" s="2"/>
      <c r="Z7" s="67"/>
      <c r="AA7" s="81"/>
      <c r="AB7" s="17"/>
      <c r="AC7" s="17"/>
      <c r="AD7" s="17"/>
      <c r="AE7" s="17"/>
      <c r="AF7" s="17"/>
      <c r="AG7" s="17"/>
      <c r="AH7" s="17"/>
      <c r="AI7" s="17"/>
      <c r="AJ7" s="17"/>
      <c r="AK7" s="17"/>
      <c r="AL7" s="17"/>
      <c r="AM7" s="17"/>
      <c r="AN7" s="17"/>
      <c r="AO7" s="17"/>
      <c r="AP7" s="17"/>
      <c r="AQ7" s="17"/>
    </row>
    <row r="8" spans="1:52" ht="31.5" customHeight="1" x14ac:dyDescent="0.25">
      <c r="A8" s="42" t="s">
        <v>7</v>
      </c>
      <c r="B8" s="66" t="s">
        <v>8</v>
      </c>
      <c r="C8" s="192" t="s">
        <v>9</v>
      </c>
      <c r="D8" s="148"/>
      <c r="E8" s="147" t="s">
        <v>57</v>
      </c>
      <c r="F8" s="148"/>
      <c r="G8" s="192" t="s">
        <v>10</v>
      </c>
      <c r="H8" s="193"/>
      <c r="I8" s="193"/>
      <c r="J8" s="148"/>
      <c r="K8" s="201" t="s">
        <v>11</v>
      </c>
      <c r="L8" s="201"/>
      <c r="M8" s="201"/>
      <c r="N8" s="58" t="s">
        <v>7</v>
      </c>
      <c r="O8" s="61" t="s">
        <v>8</v>
      </c>
      <c r="P8" s="192" t="s">
        <v>9</v>
      </c>
      <c r="Q8" s="193"/>
      <c r="R8" s="147" t="s">
        <v>57</v>
      </c>
      <c r="S8" s="148"/>
      <c r="T8" s="192" t="s">
        <v>10</v>
      </c>
      <c r="U8" s="193"/>
      <c r="V8" s="193"/>
      <c r="W8" s="148"/>
      <c r="X8" s="201" t="s">
        <v>11</v>
      </c>
      <c r="Y8" s="201"/>
      <c r="Z8" s="201"/>
      <c r="AA8" s="69"/>
      <c r="AB8" s="17"/>
      <c r="AC8" s="17"/>
      <c r="AD8" s="17"/>
      <c r="AE8" s="17"/>
      <c r="AF8" s="17"/>
      <c r="AG8" s="17"/>
      <c r="AH8" s="17"/>
      <c r="AI8" s="17"/>
      <c r="AJ8" s="17"/>
      <c r="AK8" s="17"/>
      <c r="AL8" s="17" t="s">
        <v>12</v>
      </c>
      <c r="AM8" s="17" t="s">
        <v>13</v>
      </c>
      <c r="AN8" s="17"/>
      <c r="AO8" s="17"/>
      <c r="AP8" s="17"/>
      <c r="AQ8" s="17"/>
    </row>
    <row r="9" spans="1:52" ht="26.1" customHeight="1" x14ac:dyDescent="0.25">
      <c r="A9" s="20">
        <v>307</v>
      </c>
      <c r="B9" s="5" t="b">
        <v>0</v>
      </c>
      <c r="C9" s="195"/>
      <c r="D9" s="196"/>
      <c r="E9" s="199"/>
      <c r="F9" s="200"/>
      <c r="G9" s="189" t="s">
        <v>38</v>
      </c>
      <c r="H9" s="190"/>
      <c r="I9" s="190"/>
      <c r="J9" s="21"/>
      <c r="K9" s="202" t="s">
        <v>14</v>
      </c>
      <c r="L9" s="203"/>
      <c r="M9" s="6"/>
      <c r="N9" s="4">
        <v>327</v>
      </c>
      <c r="O9" s="7" t="b">
        <v>0</v>
      </c>
      <c r="P9" s="195"/>
      <c r="Q9" s="196"/>
      <c r="R9" s="199"/>
      <c r="S9" s="200"/>
      <c r="T9" s="189" t="s">
        <v>38</v>
      </c>
      <c r="U9" s="190"/>
      <c r="V9" s="190"/>
      <c r="W9" s="21"/>
      <c r="X9" s="204" t="s">
        <v>14</v>
      </c>
      <c r="Y9" s="179"/>
      <c r="Z9" s="6"/>
      <c r="AA9" s="48"/>
      <c r="AL9" t="str">
        <f>J9&amp;M9</f>
        <v/>
      </c>
      <c r="AM9" t="str">
        <f>W9&amp;Z9</f>
        <v/>
      </c>
    </row>
    <row r="10" spans="1:52" ht="3" customHeight="1" x14ac:dyDescent="0.25">
      <c r="A10" s="43"/>
      <c r="B10" s="9"/>
      <c r="C10" s="185"/>
      <c r="D10" s="191"/>
      <c r="E10" s="185"/>
      <c r="F10" s="186"/>
      <c r="G10" s="180"/>
      <c r="H10" s="181"/>
      <c r="I10" s="181"/>
      <c r="J10" s="182"/>
      <c r="K10" s="180"/>
      <c r="L10" s="181"/>
      <c r="M10" s="194"/>
      <c r="N10" s="58"/>
      <c r="O10" s="10"/>
      <c r="P10" s="185"/>
      <c r="Q10" s="191"/>
      <c r="R10" s="185"/>
      <c r="S10" s="186"/>
      <c r="T10" s="180"/>
      <c r="U10" s="181"/>
      <c r="V10" s="181"/>
      <c r="W10" s="182"/>
      <c r="X10" s="180"/>
      <c r="Y10" s="181"/>
      <c r="Z10" s="194"/>
      <c r="AA10" s="48"/>
    </row>
    <row r="11" spans="1:52" ht="26.1" customHeight="1" x14ac:dyDescent="0.25">
      <c r="A11" s="20">
        <v>308</v>
      </c>
      <c r="B11" s="5" t="b">
        <v>0</v>
      </c>
      <c r="C11" s="195"/>
      <c r="D11" s="196"/>
      <c r="E11" s="199"/>
      <c r="F11" s="200"/>
      <c r="G11" s="189" t="s">
        <v>38</v>
      </c>
      <c r="H11" s="190"/>
      <c r="I11" s="190"/>
      <c r="J11" s="21"/>
      <c r="K11" s="197" t="s">
        <v>14</v>
      </c>
      <c r="L11" s="198"/>
      <c r="M11" s="21"/>
      <c r="N11" s="4">
        <v>328</v>
      </c>
      <c r="O11" s="7" t="b">
        <v>0</v>
      </c>
      <c r="P11" s="195"/>
      <c r="Q11" s="196"/>
      <c r="R11" s="199"/>
      <c r="S11" s="200"/>
      <c r="T11" s="189" t="s">
        <v>38</v>
      </c>
      <c r="U11" s="190"/>
      <c r="V11" s="190"/>
      <c r="W11" s="21"/>
      <c r="X11" s="189" t="s">
        <v>14</v>
      </c>
      <c r="Y11" s="190"/>
      <c r="Z11" s="21"/>
      <c r="AA11" s="48"/>
      <c r="AL11" t="str">
        <f>J11&amp;M11</f>
        <v/>
      </c>
      <c r="AM11" t="str">
        <f>W11&amp;Z11</f>
        <v/>
      </c>
    </row>
    <row r="12" spans="1:52" ht="3" customHeight="1" x14ac:dyDescent="0.25">
      <c r="A12" s="43"/>
      <c r="B12" s="9"/>
      <c r="C12" s="185"/>
      <c r="D12" s="191"/>
      <c r="E12" s="71"/>
      <c r="F12" s="72"/>
      <c r="G12" s="180"/>
      <c r="H12" s="181"/>
      <c r="I12" s="181"/>
      <c r="J12" s="182"/>
      <c r="K12" s="180"/>
      <c r="L12" s="181"/>
      <c r="M12" s="194"/>
      <c r="N12" s="58"/>
      <c r="O12" s="10"/>
      <c r="P12" s="185"/>
      <c r="Q12" s="191"/>
      <c r="R12" s="185"/>
      <c r="S12" s="186"/>
      <c r="T12" s="180"/>
      <c r="U12" s="181"/>
      <c r="V12" s="181"/>
      <c r="W12" s="182"/>
      <c r="X12" s="180"/>
      <c r="Y12" s="181"/>
      <c r="Z12" s="194"/>
      <c r="AA12" s="48"/>
      <c r="AL12" t="str">
        <f>J12&amp;M12</f>
        <v/>
      </c>
      <c r="AM12" t="str">
        <f>W12&amp;Z12</f>
        <v/>
      </c>
    </row>
    <row r="13" spans="1:52" ht="26.1" customHeight="1" x14ac:dyDescent="0.25">
      <c r="A13" s="20">
        <v>309</v>
      </c>
      <c r="B13" s="5" t="b">
        <v>0</v>
      </c>
      <c r="C13" s="195"/>
      <c r="D13" s="196"/>
      <c r="E13" s="199"/>
      <c r="F13" s="200"/>
      <c r="G13" s="189" t="s">
        <v>38</v>
      </c>
      <c r="H13" s="190"/>
      <c r="I13" s="190"/>
      <c r="J13" s="21"/>
      <c r="K13" s="202" t="s">
        <v>14</v>
      </c>
      <c r="L13" s="203"/>
      <c r="M13" s="6"/>
      <c r="N13" s="4">
        <v>329</v>
      </c>
      <c r="O13" s="7" t="b">
        <v>0</v>
      </c>
      <c r="P13" s="195"/>
      <c r="Q13" s="196"/>
      <c r="R13" s="199"/>
      <c r="S13" s="200"/>
      <c r="T13" s="189" t="s">
        <v>38</v>
      </c>
      <c r="U13" s="190"/>
      <c r="V13" s="190"/>
      <c r="W13" s="21"/>
      <c r="X13" s="204" t="s">
        <v>14</v>
      </c>
      <c r="Y13" s="179"/>
      <c r="Z13" s="6"/>
      <c r="AA13" s="48"/>
      <c r="AL13" t="str">
        <f>J13&amp;M13</f>
        <v/>
      </c>
      <c r="AM13" t="str">
        <f>W13&amp;Z13</f>
        <v/>
      </c>
    </row>
    <row r="14" spans="1:52" ht="3" customHeight="1" x14ac:dyDescent="0.25">
      <c r="A14" s="43"/>
      <c r="B14" s="9"/>
      <c r="C14" s="185"/>
      <c r="D14" s="191"/>
      <c r="E14" s="185"/>
      <c r="F14" s="186"/>
      <c r="G14" s="180"/>
      <c r="H14" s="181"/>
      <c r="I14" s="181"/>
      <c r="J14" s="182"/>
      <c r="K14" s="180"/>
      <c r="L14" s="181"/>
      <c r="M14" s="194"/>
      <c r="N14" s="58"/>
      <c r="O14" s="10"/>
      <c r="P14" s="185"/>
      <c r="Q14" s="191"/>
      <c r="R14" s="185"/>
      <c r="S14" s="186"/>
      <c r="T14" s="180"/>
      <c r="U14" s="181"/>
      <c r="V14" s="181"/>
      <c r="W14" s="182"/>
      <c r="X14" s="180"/>
      <c r="Y14" s="181"/>
      <c r="Z14" s="194"/>
      <c r="AA14" s="48"/>
    </row>
    <row r="15" spans="1:52" ht="26.1" customHeight="1" x14ac:dyDescent="0.25">
      <c r="A15" s="20">
        <v>310</v>
      </c>
      <c r="B15" s="5" t="b">
        <v>0</v>
      </c>
      <c r="C15" s="195"/>
      <c r="D15" s="196"/>
      <c r="E15" s="199"/>
      <c r="F15" s="200"/>
      <c r="G15" s="189" t="s">
        <v>38</v>
      </c>
      <c r="H15" s="190"/>
      <c r="I15" s="190"/>
      <c r="J15" s="21"/>
      <c r="K15" s="197" t="s">
        <v>14</v>
      </c>
      <c r="L15" s="198"/>
      <c r="M15" s="21"/>
      <c r="N15" s="4">
        <v>330</v>
      </c>
      <c r="O15" s="70" t="b">
        <v>0</v>
      </c>
      <c r="P15" s="195"/>
      <c r="Q15" s="196"/>
      <c r="R15" s="199"/>
      <c r="S15" s="200"/>
      <c r="T15" s="189" t="s">
        <v>38</v>
      </c>
      <c r="U15" s="190"/>
      <c r="V15" s="190"/>
      <c r="W15" s="21"/>
      <c r="X15" s="189" t="s">
        <v>14</v>
      </c>
      <c r="Y15" s="190"/>
      <c r="Z15" s="21"/>
      <c r="AA15" s="48"/>
      <c r="AL15" t="str">
        <f>J15&amp;M15</f>
        <v/>
      </c>
      <c r="AM15" t="str">
        <f>W15&amp;Z15</f>
        <v/>
      </c>
    </row>
    <row r="16" spans="1:52" ht="3" customHeight="1" x14ac:dyDescent="0.25">
      <c r="A16" s="43"/>
      <c r="B16" s="9"/>
      <c r="C16" s="185"/>
      <c r="D16" s="191"/>
      <c r="E16" s="71"/>
      <c r="F16" s="72"/>
      <c r="G16" s="180"/>
      <c r="H16" s="181"/>
      <c r="I16" s="181"/>
      <c r="J16" s="182"/>
      <c r="K16" s="180"/>
      <c r="L16" s="181"/>
      <c r="M16" s="194"/>
      <c r="N16" s="58"/>
      <c r="O16" s="10"/>
      <c r="P16" s="185"/>
      <c r="Q16" s="191"/>
      <c r="R16" s="185"/>
      <c r="S16" s="186"/>
      <c r="T16" s="180"/>
      <c r="U16" s="181"/>
      <c r="V16" s="181"/>
      <c r="W16" s="182"/>
      <c r="X16" s="180"/>
      <c r="Y16" s="181"/>
      <c r="Z16" s="194"/>
      <c r="AA16" s="48"/>
      <c r="AL16" t="str">
        <f>J16&amp;M16</f>
        <v/>
      </c>
      <c r="AM16" t="str">
        <f>W16&amp;Z16</f>
        <v/>
      </c>
    </row>
    <row r="17" spans="1:39" ht="26.1" customHeight="1" x14ac:dyDescent="0.25">
      <c r="A17" s="20">
        <v>311</v>
      </c>
      <c r="B17" s="5" t="b">
        <v>0</v>
      </c>
      <c r="C17" s="195"/>
      <c r="D17" s="196"/>
      <c r="E17" s="199"/>
      <c r="F17" s="200"/>
      <c r="G17" s="189" t="s">
        <v>38</v>
      </c>
      <c r="H17" s="190"/>
      <c r="I17" s="190"/>
      <c r="J17" s="21"/>
      <c r="K17" s="202" t="s">
        <v>14</v>
      </c>
      <c r="L17" s="203"/>
      <c r="M17" s="6"/>
      <c r="N17" s="4">
        <v>331</v>
      </c>
      <c r="O17" s="7" t="b">
        <v>0</v>
      </c>
      <c r="P17" s="195"/>
      <c r="Q17" s="196"/>
      <c r="R17" s="199"/>
      <c r="S17" s="200"/>
      <c r="T17" s="189" t="s">
        <v>38</v>
      </c>
      <c r="U17" s="190"/>
      <c r="V17" s="190"/>
      <c r="W17" s="21"/>
      <c r="X17" s="204" t="s">
        <v>14</v>
      </c>
      <c r="Y17" s="179"/>
      <c r="Z17" s="6"/>
      <c r="AA17" s="48"/>
      <c r="AL17" t="str">
        <f>J17&amp;M17</f>
        <v/>
      </c>
      <c r="AM17" t="str">
        <f>W17&amp;Z17</f>
        <v/>
      </c>
    </row>
    <row r="18" spans="1:39" ht="3" customHeight="1" x14ac:dyDescent="0.25">
      <c r="A18" s="43"/>
      <c r="B18" s="9"/>
      <c r="C18" s="185"/>
      <c r="D18" s="191"/>
      <c r="E18" s="185"/>
      <c r="F18" s="186"/>
      <c r="G18" s="180"/>
      <c r="H18" s="181"/>
      <c r="I18" s="181"/>
      <c r="J18" s="182"/>
      <c r="K18" s="180"/>
      <c r="L18" s="181"/>
      <c r="M18" s="194"/>
      <c r="N18" s="58"/>
      <c r="O18" s="10"/>
      <c r="P18" s="185"/>
      <c r="Q18" s="191"/>
      <c r="R18" s="185"/>
      <c r="S18" s="186"/>
      <c r="T18" s="180"/>
      <c r="U18" s="181"/>
      <c r="V18" s="181"/>
      <c r="W18" s="182"/>
      <c r="X18" s="180"/>
      <c r="Y18" s="181"/>
      <c r="Z18" s="194"/>
      <c r="AA18" s="48"/>
    </row>
    <row r="19" spans="1:39" ht="26.1" customHeight="1" x14ac:dyDescent="0.25">
      <c r="A19" s="20">
        <v>312</v>
      </c>
      <c r="B19" s="5" t="b">
        <v>0</v>
      </c>
      <c r="C19" s="195"/>
      <c r="D19" s="196"/>
      <c r="E19" s="199"/>
      <c r="F19" s="200"/>
      <c r="G19" s="189" t="s">
        <v>38</v>
      </c>
      <c r="H19" s="190"/>
      <c r="I19" s="190"/>
      <c r="J19" s="21"/>
      <c r="K19" s="197" t="s">
        <v>14</v>
      </c>
      <c r="L19" s="198"/>
      <c r="M19" s="21"/>
      <c r="N19" s="4">
        <v>332</v>
      </c>
      <c r="O19" s="7" t="b">
        <v>0</v>
      </c>
      <c r="P19" s="195"/>
      <c r="Q19" s="196"/>
      <c r="R19" s="199"/>
      <c r="S19" s="200"/>
      <c r="T19" s="189" t="s">
        <v>38</v>
      </c>
      <c r="U19" s="190"/>
      <c r="V19" s="190"/>
      <c r="W19" s="21"/>
      <c r="X19" s="189" t="s">
        <v>14</v>
      </c>
      <c r="Y19" s="190"/>
      <c r="Z19" s="21"/>
      <c r="AA19" s="48"/>
      <c r="AL19" t="str">
        <f>J19&amp;M19</f>
        <v/>
      </c>
      <c r="AM19" t="str">
        <f>W19&amp;Z19</f>
        <v/>
      </c>
    </row>
    <row r="20" spans="1:39" ht="3" customHeight="1" x14ac:dyDescent="0.25">
      <c r="A20" s="43"/>
      <c r="B20" s="9"/>
      <c r="C20" s="185"/>
      <c r="D20" s="191"/>
      <c r="E20" s="71"/>
      <c r="F20" s="72"/>
      <c r="G20" s="180"/>
      <c r="H20" s="181"/>
      <c r="I20" s="181"/>
      <c r="J20" s="182"/>
      <c r="K20" s="180"/>
      <c r="L20" s="181"/>
      <c r="M20" s="194"/>
      <c r="N20" s="58"/>
      <c r="O20" s="10"/>
      <c r="P20" s="185"/>
      <c r="Q20" s="191"/>
      <c r="R20" s="185"/>
      <c r="S20" s="186"/>
      <c r="T20" s="180"/>
      <c r="U20" s="181"/>
      <c r="V20" s="181"/>
      <c r="W20" s="182"/>
      <c r="X20" s="180"/>
      <c r="Y20" s="181"/>
      <c r="Z20" s="194"/>
      <c r="AA20" s="48"/>
      <c r="AL20" t="str">
        <f>J20&amp;M20</f>
        <v/>
      </c>
      <c r="AM20" t="str">
        <f>W20&amp;Z20</f>
        <v/>
      </c>
    </row>
    <row r="21" spans="1:39" ht="26.1" customHeight="1" x14ac:dyDescent="0.25">
      <c r="A21" s="20">
        <v>313</v>
      </c>
      <c r="B21" s="5" t="b">
        <v>0</v>
      </c>
      <c r="C21" s="195"/>
      <c r="D21" s="196"/>
      <c r="E21" s="199"/>
      <c r="F21" s="200"/>
      <c r="G21" s="189" t="s">
        <v>38</v>
      </c>
      <c r="H21" s="190"/>
      <c r="I21" s="190"/>
      <c r="J21" s="21"/>
      <c r="K21" s="202" t="s">
        <v>14</v>
      </c>
      <c r="L21" s="203"/>
      <c r="M21" s="6"/>
      <c r="N21" s="4">
        <v>333</v>
      </c>
      <c r="O21" s="7" t="b">
        <v>0</v>
      </c>
      <c r="P21" s="195"/>
      <c r="Q21" s="196"/>
      <c r="R21" s="199"/>
      <c r="S21" s="200"/>
      <c r="T21" s="189" t="s">
        <v>38</v>
      </c>
      <c r="U21" s="190"/>
      <c r="V21" s="190"/>
      <c r="W21" s="21"/>
      <c r="X21" s="204" t="s">
        <v>14</v>
      </c>
      <c r="Y21" s="179"/>
      <c r="Z21" s="6"/>
      <c r="AA21" s="48"/>
      <c r="AL21" t="str">
        <f>J21&amp;M21</f>
        <v/>
      </c>
      <c r="AM21" t="str">
        <f>W21&amp;Z21</f>
        <v/>
      </c>
    </row>
    <row r="22" spans="1:39" ht="3" customHeight="1" x14ac:dyDescent="0.25">
      <c r="A22" s="43">
        <v>34</v>
      </c>
      <c r="B22" s="9"/>
      <c r="C22" s="185"/>
      <c r="D22" s="191"/>
      <c r="E22" s="185"/>
      <c r="F22" s="186"/>
      <c r="G22" s="180"/>
      <c r="H22" s="181"/>
      <c r="I22" s="181"/>
      <c r="J22" s="182"/>
      <c r="K22" s="180"/>
      <c r="L22" s="181"/>
      <c r="M22" s="194"/>
      <c r="N22" s="58"/>
      <c r="O22" s="10"/>
      <c r="P22" s="185"/>
      <c r="Q22" s="191"/>
      <c r="R22" s="185"/>
      <c r="S22" s="186"/>
      <c r="T22" s="180"/>
      <c r="U22" s="181"/>
      <c r="V22" s="181"/>
      <c r="W22" s="182"/>
      <c r="X22" s="180"/>
      <c r="Y22" s="181"/>
      <c r="Z22" s="194"/>
      <c r="AA22" s="48"/>
    </row>
    <row r="23" spans="1:39" ht="26.1" customHeight="1" x14ac:dyDescent="0.25">
      <c r="A23" s="20">
        <v>314</v>
      </c>
      <c r="B23" s="5" t="b">
        <v>0</v>
      </c>
      <c r="C23" s="195"/>
      <c r="D23" s="196"/>
      <c r="E23" s="199"/>
      <c r="F23" s="200"/>
      <c r="G23" s="189" t="s">
        <v>38</v>
      </c>
      <c r="H23" s="190"/>
      <c r="I23" s="190"/>
      <c r="J23" s="21"/>
      <c r="K23" s="197" t="s">
        <v>14</v>
      </c>
      <c r="L23" s="198"/>
      <c r="M23" s="21"/>
      <c r="N23" s="4">
        <v>334</v>
      </c>
      <c r="O23" s="7" t="b">
        <v>0</v>
      </c>
      <c r="P23" s="195"/>
      <c r="Q23" s="196"/>
      <c r="R23" s="199"/>
      <c r="S23" s="200"/>
      <c r="T23" s="189" t="s">
        <v>38</v>
      </c>
      <c r="U23" s="190"/>
      <c r="V23" s="190"/>
      <c r="W23" s="21"/>
      <c r="X23" s="189" t="s">
        <v>14</v>
      </c>
      <c r="Y23" s="190"/>
      <c r="Z23" s="21"/>
      <c r="AA23" s="48"/>
      <c r="AL23" t="str">
        <f>J23&amp;M23</f>
        <v/>
      </c>
      <c r="AM23" t="str">
        <f>W23&amp;Z23</f>
        <v/>
      </c>
    </row>
    <row r="24" spans="1:39" ht="3" customHeight="1" x14ac:dyDescent="0.25">
      <c r="A24" s="43"/>
      <c r="B24" s="9"/>
      <c r="C24" s="185"/>
      <c r="D24" s="191"/>
      <c r="E24" s="71"/>
      <c r="F24" s="72"/>
      <c r="G24" s="180"/>
      <c r="H24" s="181"/>
      <c r="I24" s="181"/>
      <c r="J24" s="182"/>
      <c r="K24" s="180"/>
      <c r="L24" s="181"/>
      <c r="M24" s="194"/>
      <c r="N24" s="58"/>
      <c r="O24" s="10"/>
      <c r="P24" s="185"/>
      <c r="Q24" s="191"/>
      <c r="R24" s="185"/>
      <c r="S24" s="186"/>
      <c r="T24" s="180"/>
      <c r="U24" s="181"/>
      <c r="V24" s="181"/>
      <c r="W24" s="182"/>
      <c r="X24" s="180"/>
      <c r="Y24" s="181"/>
      <c r="Z24" s="194"/>
      <c r="AA24" s="48"/>
      <c r="AL24" t="str">
        <f>J24&amp;M24</f>
        <v/>
      </c>
      <c r="AM24" t="str">
        <f>W24&amp;Z24</f>
        <v/>
      </c>
    </row>
    <row r="25" spans="1:39" ht="26.1" customHeight="1" x14ac:dyDescent="0.25">
      <c r="A25" s="20">
        <v>315</v>
      </c>
      <c r="B25" s="5" t="b">
        <v>0</v>
      </c>
      <c r="C25" s="195"/>
      <c r="D25" s="196"/>
      <c r="E25" s="199"/>
      <c r="F25" s="200"/>
      <c r="G25" s="189" t="s">
        <v>38</v>
      </c>
      <c r="H25" s="190"/>
      <c r="I25" s="190"/>
      <c r="J25" s="21"/>
      <c r="K25" s="202" t="s">
        <v>14</v>
      </c>
      <c r="L25" s="203"/>
      <c r="M25" s="6"/>
      <c r="N25" s="4">
        <v>335</v>
      </c>
      <c r="O25" s="7" t="b">
        <v>0</v>
      </c>
      <c r="P25" s="195"/>
      <c r="Q25" s="196"/>
      <c r="R25" s="199"/>
      <c r="S25" s="200"/>
      <c r="T25" s="189" t="s">
        <v>38</v>
      </c>
      <c r="U25" s="190"/>
      <c r="V25" s="190"/>
      <c r="W25" s="21"/>
      <c r="X25" s="204" t="s">
        <v>14</v>
      </c>
      <c r="Y25" s="179"/>
      <c r="Z25" s="6"/>
      <c r="AA25" s="48"/>
      <c r="AL25" t="str">
        <f>J25&amp;M25</f>
        <v/>
      </c>
      <c r="AM25" t="str">
        <f>W25&amp;Z25</f>
        <v/>
      </c>
    </row>
    <row r="26" spans="1:39" ht="3" customHeight="1" x14ac:dyDescent="0.25">
      <c r="A26" s="43"/>
      <c r="B26" s="9"/>
      <c r="C26" s="185"/>
      <c r="D26" s="191"/>
      <c r="E26" s="185"/>
      <c r="F26" s="186"/>
      <c r="G26" s="180"/>
      <c r="H26" s="181"/>
      <c r="I26" s="181"/>
      <c r="J26" s="182"/>
      <c r="K26" s="180"/>
      <c r="L26" s="181"/>
      <c r="M26" s="194"/>
      <c r="N26" s="58">
        <v>56</v>
      </c>
      <c r="O26" s="10"/>
      <c r="P26" s="185"/>
      <c r="Q26" s="191"/>
      <c r="R26" s="185"/>
      <c r="S26" s="186"/>
      <c r="T26" s="180"/>
      <c r="U26" s="181"/>
      <c r="V26" s="181"/>
      <c r="W26" s="182"/>
      <c r="X26" s="180"/>
      <c r="Y26" s="181"/>
      <c r="Z26" s="194"/>
      <c r="AA26" s="48"/>
    </row>
    <row r="27" spans="1:39" ht="26.1" customHeight="1" x14ac:dyDescent="0.25">
      <c r="A27" s="20">
        <v>316</v>
      </c>
      <c r="B27" s="5" t="b">
        <v>0</v>
      </c>
      <c r="C27" s="195"/>
      <c r="D27" s="196"/>
      <c r="E27" s="199"/>
      <c r="F27" s="200"/>
      <c r="G27" s="189" t="s">
        <v>38</v>
      </c>
      <c r="H27" s="190"/>
      <c r="I27" s="190"/>
      <c r="J27" s="21"/>
      <c r="K27" s="197" t="s">
        <v>14</v>
      </c>
      <c r="L27" s="198"/>
      <c r="M27" s="21"/>
      <c r="N27" s="4">
        <v>336</v>
      </c>
      <c r="O27" s="7" t="b">
        <v>0</v>
      </c>
      <c r="P27" s="195"/>
      <c r="Q27" s="196"/>
      <c r="R27" s="199"/>
      <c r="S27" s="200"/>
      <c r="T27" s="189" t="s">
        <v>38</v>
      </c>
      <c r="U27" s="190"/>
      <c r="V27" s="190"/>
      <c r="W27" s="21"/>
      <c r="X27" s="189" t="s">
        <v>14</v>
      </c>
      <c r="Y27" s="190"/>
      <c r="Z27" s="21"/>
      <c r="AA27" s="48"/>
      <c r="AL27" t="str">
        <f>J27&amp;M27</f>
        <v/>
      </c>
      <c r="AM27" t="str">
        <f>W27&amp;Z27</f>
        <v/>
      </c>
    </row>
    <row r="28" spans="1:39" ht="3" customHeight="1" x14ac:dyDescent="0.25">
      <c r="A28" s="43"/>
      <c r="B28" s="9"/>
      <c r="C28" s="185"/>
      <c r="D28" s="191"/>
      <c r="E28" s="71"/>
      <c r="F28" s="72"/>
      <c r="G28" s="180"/>
      <c r="H28" s="181"/>
      <c r="I28" s="181"/>
      <c r="J28" s="182"/>
      <c r="K28" s="180"/>
      <c r="L28" s="181"/>
      <c r="M28" s="194"/>
      <c r="N28" s="58"/>
      <c r="O28" s="10"/>
      <c r="P28" s="185"/>
      <c r="Q28" s="191"/>
      <c r="R28" s="185"/>
      <c r="S28" s="186"/>
      <c r="T28" s="180"/>
      <c r="U28" s="181"/>
      <c r="V28" s="181"/>
      <c r="W28" s="182"/>
      <c r="X28" s="180"/>
      <c r="Y28" s="181"/>
      <c r="Z28" s="194"/>
      <c r="AA28" s="48"/>
      <c r="AL28" t="str">
        <f>J28&amp;M28</f>
        <v/>
      </c>
      <c r="AM28" t="str">
        <f>W28&amp;Z28</f>
        <v/>
      </c>
    </row>
    <row r="29" spans="1:39" ht="26.1" customHeight="1" x14ac:dyDescent="0.25">
      <c r="A29" s="20">
        <v>317</v>
      </c>
      <c r="B29" s="5" t="b">
        <v>0</v>
      </c>
      <c r="C29" s="195"/>
      <c r="D29" s="196"/>
      <c r="E29" s="199"/>
      <c r="F29" s="200"/>
      <c r="G29" s="189" t="s">
        <v>38</v>
      </c>
      <c r="H29" s="190"/>
      <c r="I29" s="190"/>
      <c r="J29" s="21"/>
      <c r="K29" s="202" t="s">
        <v>14</v>
      </c>
      <c r="L29" s="203"/>
      <c r="M29" s="6"/>
      <c r="N29" s="4">
        <v>337</v>
      </c>
      <c r="O29" s="7" t="b">
        <v>0</v>
      </c>
      <c r="P29" s="195"/>
      <c r="Q29" s="196"/>
      <c r="R29" s="199"/>
      <c r="S29" s="200"/>
      <c r="T29" s="189" t="s">
        <v>38</v>
      </c>
      <c r="U29" s="190"/>
      <c r="V29" s="190"/>
      <c r="W29" s="21"/>
      <c r="X29" s="204" t="s">
        <v>14</v>
      </c>
      <c r="Y29" s="179"/>
      <c r="Z29" s="6"/>
      <c r="AA29" s="48"/>
      <c r="AL29" t="str">
        <f>J29&amp;M29</f>
        <v/>
      </c>
      <c r="AM29" t="str">
        <f>W29&amp;Z29</f>
        <v/>
      </c>
    </row>
    <row r="30" spans="1:39" ht="3" customHeight="1" x14ac:dyDescent="0.25">
      <c r="A30" s="43"/>
      <c r="B30" s="9"/>
      <c r="C30" s="185"/>
      <c r="D30" s="191"/>
      <c r="E30" s="185"/>
      <c r="F30" s="186"/>
      <c r="G30" s="180"/>
      <c r="H30" s="181"/>
      <c r="I30" s="181"/>
      <c r="J30" s="182"/>
      <c r="K30" s="180"/>
      <c r="L30" s="181"/>
      <c r="M30" s="194"/>
      <c r="N30" s="58"/>
      <c r="O30" s="10"/>
      <c r="P30" s="185"/>
      <c r="Q30" s="191"/>
      <c r="R30" s="185"/>
      <c r="S30" s="186"/>
      <c r="T30" s="180"/>
      <c r="U30" s="181"/>
      <c r="V30" s="181"/>
      <c r="W30" s="182"/>
      <c r="X30" s="180"/>
      <c r="Y30" s="181"/>
      <c r="Z30" s="194"/>
      <c r="AA30" s="48"/>
    </row>
    <row r="31" spans="1:39" ht="26.1" customHeight="1" x14ac:dyDescent="0.25">
      <c r="A31" s="20">
        <v>318</v>
      </c>
      <c r="B31" s="5" t="b">
        <v>0</v>
      </c>
      <c r="C31" s="195"/>
      <c r="D31" s="196"/>
      <c r="E31" s="199"/>
      <c r="F31" s="200"/>
      <c r="G31" s="189" t="s">
        <v>38</v>
      </c>
      <c r="H31" s="190"/>
      <c r="I31" s="190"/>
      <c r="J31" s="21"/>
      <c r="K31" s="197" t="s">
        <v>14</v>
      </c>
      <c r="L31" s="198"/>
      <c r="M31" s="21"/>
      <c r="N31" s="4">
        <v>338</v>
      </c>
      <c r="O31" s="7" t="b">
        <v>0</v>
      </c>
      <c r="P31" s="195"/>
      <c r="Q31" s="196"/>
      <c r="R31" s="199"/>
      <c r="S31" s="200"/>
      <c r="T31" s="189" t="s">
        <v>38</v>
      </c>
      <c r="U31" s="190"/>
      <c r="V31" s="190"/>
      <c r="W31" s="21"/>
      <c r="X31" s="189" t="s">
        <v>14</v>
      </c>
      <c r="Y31" s="190"/>
      <c r="Z31" s="21"/>
      <c r="AA31" s="48"/>
      <c r="AL31" t="str">
        <f>J31&amp;M31</f>
        <v/>
      </c>
      <c r="AM31" t="str">
        <f>W31&amp;Z31</f>
        <v/>
      </c>
    </row>
    <row r="32" spans="1:39" ht="3" customHeight="1" x14ac:dyDescent="0.25">
      <c r="A32" s="43"/>
      <c r="B32" s="9"/>
      <c r="C32" s="185"/>
      <c r="D32" s="191"/>
      <c r="E32" s="71"/>
      <c r="F32" s="72"/>
      <c r="G32" s="180"/>
      <c r="H32" s="181"/>
      <c r="I32" s="181"/>
      <c r="J32" s="182"/>
      <c r="K32" s="180"/>
      <c r="L32" s="181"/>
      <c r="M32" s="194"/>
      <c r="N32" s="58"/>
      <c r="O32" s="10"/>
      <c r="P32" s="185"/>
      <c r="Q32" s="191"/>
      <c r="R32" s="185"/>
      <c r="S32" s="186"/>
      <c r="T32" s="180"/>
      <c r="U32" s="181"/>
      <c r="V32" s="181"/>
      <c r="W32" s="182"/>
      <c r="X32" s="180"/>
      <c r="Y32" s="181"/>
      <c r="Z32" s="194"/>
      <c r="AA32" s="48"/>
      <c r="AL32" t="str">
        <f>J32&amp;M32</f>
        <v/>
      </c>
      <c r="AM32" t="str">
        <f>W32&amp;Z32</f>
        <v/>
      </c>
    </row>
    <row r="33" spans="1:39" ht="26.1" customHeight="1" x14ac:dyDescent="0.25">
      <c r="A33" s="20">
        <v>319</v>
      </c>
      <c r="B33" s="5" t="b">
        <v>0</v>
      </c>
      <c r="C33" s="195"/>
      <c r="D33" s="196"/>
      <c r="E33" s="199"/>
      <c r="F33" s="200"/>
      <c r="G33" s="189" t="s">
        <v>38</v>
      </c>
      <c r="H33" s="190"/>
      <c r="I33" s="190"/>
      <c r="J33" s="21"/>
      <c r="K33" s="202" t="s">
        <v>14</v>
      </c>
      <c r="L33" s="203"/>
      <c r="M33" s="6"/>
      <c r="N33" s="4">
        <v>339</v>
      </c>
      <c r="O33" s="7" t="b">
        <v>0</v>
      </c>
      <c r="P33" s="195"/>
      <c r="Q33" s="196"/>
      <c r="R33" s="199"/>
      <c r="S33" s="200"/>
      <c r="T33" s="189" t="s">
        <v>38</v>
      </c>
      <c r="U33" s="190"/>
      <c r="V33" s="190"/>
      <c r="W33" s="21"/>
      <c r="X33" s="204" t="s">
        <v>14</v>
      </c>
      <c r="Y33" s="179"/>
      <c r="Z33" s="6"/>
      <c r="AA33" s="48"/>
      <c r="AL33" t="str">
        <f>J33&amp;M33</f>
        <v/>
      </c>
      <c r="AM33" t="str">
        <f>W33&amp;Z33</f>
        <v/>
      </c>
    </row>
    <row r="34" spans="1:39" ht="3" customHeight="1" x14ac:dyDescent="0.25">
      <c r="A34" s="43"/>
      <c r="B34" s="9"/>
      <c r="C34" s="185"/>
      <c r="D34" s="191"/>
      <c r="E34" s="185"/>
      <c r="F34" s="186"/>
      <c r="G34" s="180"/>
      <c r="H34" s="181"/>
      <c r="I34" s="181"/>
      <c r="J34" s="182"/>
      <c r="K34" s="180"/>
      <c r="L34" s="181"/>
      <c r="M34" s="194"/>
      <c r="N34" s="58"/>
      <c r="O34" s="10"/>
      <c r="P34" s="185"/>
      <c r="Q34" s="191"/>
      <c r="R34" s="185"/>
      <c r="S34" s="186"/>
      <c r="T34" s="180"/>
      <c r="U34" s="181"/>
      <c r="V34" s="181"/>
      <c r="W34" s="182"/>
      <c r="X34" s="180"/>
      <c r="Y34" s="181"/>
      <c r="Z34" s="194"/>
      <c r="AA34" s="48"/>
    </row>
    <row r="35" spans="1:39" ht="26.1" customHeight="1" x14ac:dyDescent="0.25">
      <c r="A35" s="20">
        <v>320</v>
      </c>
      <c r="B35" s="5" t="b">
        <v>0</v>
      </c>
      <c r="C35" s="195"/>
      <c r="D35" s="196"/>
      <c r="E35" s="199"/>
      <c r="F35" s="200"/>
      <c r="G35" s="189" t="s">
        <v>38</v>
      </c>
      <c r="H35" s="190"/>
      <c r="I35" s="190"/>
      <c r="J35" s="21"/>
      <c r="K35" s="197" t="s">
        <v>14</v>
      </c>
      <c r="L35" s="198"/>
      <c r="M35" s="21"/>
      <c r="N35" s="4">
        <v>340</v>
      </c>
      <c r="O35" s="7" t="b">
        <v>0</v>
      </c>
      <c r="P35" s="195"/>
      <c r="Q35" s="196"/>
      <c r="R35" s="199"/>
      <c r="S35" s="200"/>
      <c r="T35" s="189" t="s">
        <v>38</v>
      </c>
      <c r="U35" s="190"/>
      <c r="V35" s="190"/>
      <c r="W35" s="21"/>
      <c r="X35" s="189" t="s">
        <v>14</v>
      </c>
      <c r="Y35" s="190"/>
      <c r="Z35" s="21"/>
      <c r="AA35" s="48"/>
      <c r="AL35" t="str">
        <f>J35&amp;M35</f>
        <v/>
      </c>
      <c r="AM35" t="str">
        <f>W35&amp;Z35</f>
        <v/>
      </c>
    </row>
    <row r="36" spans="1:39" ht="3" customHeight="1" x14ac:dyDescent="0.25">
      <c r="A36" s="43"/>
      <c r="B36" s="9"/>
      <c r="C36" s="185"/>
      <c r="D36" s="191"/>
      <c r="E36" s="71"/>
      <c r="F36" s="72"/>
      <c r="G36" s="180"/>
      <c r="H36" s="181"/>
      <c r="I36" s="181"/>
      <c r="J36" s="182"/>
      <c r="K36" s="180"/>
      <c r="L36" s="181"/>
      <c r="M36" s="194"/>
      <c r="N36" s="58"/>
      <c r="O36" s="10"/>
      <c r="P36" s="185"/>
      <c r="Q36" s="191"/>
      <c r="R36" s="185"/>
      <c r="S36" s="186"/>
      <c r="T36" s="180"/>
      <c r="U36" s="181"/>
      <c r="V36" s="181"/>
      <c r="W36" s="182"/>
      <c r="X36" s="180"/>
      <c r="Y36" s="181"/>
      <c r="Z36" s="194"/>
      <c r="AA36" s="48"/>
      <c r="AL36" t="str">
        <f>J36&amp;M36</f>
        <v/>
      </c>
      <c r="AM36" t="str">
        <f>W36&amp;Z36</f>
        <v/>
      </c>
    </row>
    <row r="37" spans="1:39" ht="26.1" customHeight="1" x14ac:dyDescent="0.25">
      <c r="A37" s="20">
        <v>321</v>
      </c>
      <c r="B37" s="5" t="b">
        <v>0</v>
      </c>
      <c r="C37" s="195"/>
      <c r="D37" s="196"/>
      <c r="E37" s="199"/>
      <c r="F37" s="200"/>
      <c r="G37" s="189" t="s">
        <v>38</v>
      </c>
      <c r="H37" s="190"/>
      <c r="I37" s="190"/>
      <c r="J37" s="21"/>
      <c r="K37" s="202" t="s">
        <v>14</v>
      </c>
      <c r="L37" s="203"/>
      <c r="M37" s="6"/>
      <c r="N37" s="4">
        <v>341</v>
      </c>
      <c r="O37" s="7" t="b">
        <v>0</v>
      </c>
      <c r="P37" s="195"/>
      <c r="Q37" s="196"/>
      <c r="R37" s="199"/>
      <c r="S37" s="200"/>
      <c r="T37" s="189" t="s">
        <v>38</v>
      </c>
      <c r="U37" s="190"/>
      <c r="V37" s="190"/>
      <c r="W37" s="21"/>
      <c r="X37" s="204" t="s">
        <v>14</v>
      </c>
      <c r="Y37" s="179"/>
      <c r="Z37" s="6"/>
      <c r="AA37" s="48"/>
      <c r="AL37" t="str">
        <f>J37&amp;M37</f>
        <v/>
      </c>
      <c r="AM37" t="str">
        <f>W37&amp;Z37</f>
        <v/>
      </c>
    </row>
    <row r="38" spans="1:39" ht="3" customHeight="1" x14ac:dyDescent="0.25">
      <c r="A38" s="43"/>
      <c r="B38" s="9"/>
      <c r="C38" s="185"/>
      <c r="D38" s="191"/>
      <c r="E38" s="185"/>
      <c r="F38" s="186"/>
      <c r="G38" s="180"/>
      <c r="H38" s="181"/>
      <c r="I38" s="181"/>
      <c r="J38" s="182"/>
      <c r="K38" s="180"/>
      <c r="L38" s="181"/>
      <c r="M38" s="194"/>
      <c r="N38" s="58"/>
      <c r="O38" s="10"/>
      <c r="P38" s="185"/>
      <c r="Q38" s="191"/>
      <c r="R38" s="185"/>
      <c r="S38" s="186"/>
      <c r="T38" s="180"/>
      <c r="U38" s="181"/>
      <c r="V38" s="181"/>
      <c r="W38" s="182"/>
      <c r="X38" s="180"/>
      <c r="Y38" s="181"/>
      <c r="Z38" s="194"/>
      <c r="AA38" s="48"/>
    </row>
    <row r="39" spans="1:39" ht="26.1" customHeight="1" x14ac:dyDescent="0.25">
      <c r="A39" s="20">
        <v>322</v>
      </c>
      <c r="B39" s="5" t="b">
        <v>0</v>
      </c>
      <c r="C39" s="195"/>
      <c r="D39" s="196"/>
      <c r="E39" s="199"/>
      <c r="F39" s="200"/>
      <c r="G39" s="189" t="s">
        <v>38</v>
      </c>
      <c r="H39" s="190"/>
      <c r="I39" s="190"/>
      <c r="J39" s="21"/>
      <c r="K39" s="197" t="s">
        <v>14</v>
      </c>
      <c r="L39" s="198"/>
      <c r="M39" s="21"/>
      <c r="N39" s="4">
        <v>342</v>
      </c>
      <c r="O39" s="7" t="b">
        <v>0</v>
      </c>
      <c r="P39" s="195"/>
      <c r="Q39" s="196"/>
      <c r="R39" s="199"/>
      <c r="S39" s="200"/>
      <c r="T39" s="189" t="s">
        <v>38</v>
      </c>
      <c r="U39" s="190"/>
      <c r="V39" s="190"/>
      <c r="W39" s="21"/>
      <c r="X39" s="189" t="s">
        <v>14</v>
      </c>
      <c r="Y39" s="190"/>
      <c r="Z39" s="21"/>
      <c r="AA39" s="48"/>
      <c r="AL39" t="str">
        <f>J39&amp;M39</f>
        <v/>
      </c>
      <c r="AM39" t="str">
        <f>W39&amp;Z39</f>
        <v/>
      </c>
    </row>
    <row r="40" spans="1:39" ht="3" customHeight="1" x14ac:dyDescent="0.25">
      <c r="A40" s="43"/>
      <c r="B40" s="9"/>
      <c r="C40" s="185"/>
      <c r="D40" s="191"/>
      <c r="E40" s="71"/>
      <c r="F40" s="72"/>
      <c r="G40" s="180"/>
      <c r="H40" s="181"/>
      <c r="I40" s="181"/>
      <c r="J40" s="182"/>
      <c r="K40" s="180"/>
      <c r="L40" s="181"/>
      <c r="M40" s="194"/>
      <c r="N40" s="58"/>
      <c r="O40" s="10"/>
      <c r="P40" s="185"/>
      <c r="Q40" s="191"/>
      <c r="R40" s="185"/>
      <c r="S40" s="186"/>
      <c r="T40" s="180"/>
      <c r="U40" s="181"/>
      <c r="V40" s="181"/>
      <c r="W40" s="182"/>
      <c r="X40" s="180"/>
      <c r="Y40" s="181"/>
      <c r="Z40" s="194"/>
      <c r="AA40" s="48"/>
      <c r="AL40" t="str">
        <f>J40&amp;M40</f>
        <v/>
      </c>
      <c r="AM40" t="str">
        <f>W40&amp;Z40</f>
        <v/>
      </c>
    </row>
    <row r="41" spans="1:39" ht="26.1" customHeight="1" x14ac:dyDescent="0.25">
      <c r="A41" s="20">
        <v>323</v>
      </c>
      <c r="B41" s="5" t="b">
        <v>0</v>
      </c>
      <c r="C41" s="195"/>
      <c r="D41" s="196"/>
      <c r="E41" s="199"/>
      <c r="F41" s="200"/>
      <c r="G41" s="189" t="s">
        <v>38</v>
      </c>
      <c r="H41" s="190"/>
      <c r="I41" s="190"/>
      <c r="J41" s="21"/>
      <c r="K41" s="202" t="s">
        <v>14</v>
      </c>
      <c r="L41" s="203"/>
      <c r="M41" s="6"/>
      <c r="N41" s="4">
        <v>343</v>
      </c>
      <c r="O41" s="7" t="b">
        <v>0</v>
      </c>
      <c r="P41" s="195"/>
      <c r="Q41" s="196"/>
      <c r="R41" s="199"/>
      <c r="S41" s="200"/>
      <c r="T41" s="189" t="s">
        <v>38</v>
      </c>
      <c r="U41" s="190"/>
      <c r="V41" s="190"/>
      <c r="W41" s="21"/>
      <c r="X41" s="204" t="s">
        <v>14</v>
      </c>
      <c r="Y41" s="179"/>
      <c r="Z41" s="6"/>
      <c r="AA41" s="48"/>
      <c r="AL41" t="str">
        <f>J41&amp;M41</f>
        <v/>
      </c>
      <c r="AM41" t="str">
        <f>W41&amp;Z41</f>
        <v/>
      </c>
    </row>
    <row r="42" spans="1:39" ht="3" customHeight="1" x14ac:dyDescent="0.25">
      <c r="A42" s="43"/>
      <c r="B42" s="9"/>
      <c r="C42" s="185"/>
      <c r="D42" s="191"/>
      <c r="E42" s="185"/>
      <c r="F42" s="186"/>
      <c r="G42" s="180"/>
      <c r="H42" s="181"/>
      <c r="I42" s="181"/>
      <c r="J42" s="182"/>
      <c r="K42" s="180"/>
      <c r="L42" s="181"/>
      <c r="M42" s="194"/>
      <c r="N42" s="58"/>
      <c r="O42" s="10"/>
      <c r="P42" s="185"/>
      <c r="Q42" s="191"/>
      <c r="R42" s="185"/>
      <c r="S42" s="186"/>
      <c r="T42" s="180"/>
      <c r="U42" s="181"/>
      <c r="V42" s="181"/>
      <c r="W42" s="182"/>
      <c r="X42" s="180"/>
      <c r="Y42" s="181"/>
      <c r="Z42" s="194"/>
      <c r="AA42" s="48"/>
    </row>
    <row r="43" spans="1:39" ht="26.1" customHeight="1" x14ac:dyDescent="0.25">
      <c r="A43" s="20">
        <v>324</v>
      </c>
      <c r="B43" s="5" t="b">
        <v>0</v>
      </c>
      <c r="C43" s="195"/>
      <c r="D43" s="196"/>
      <c r="E43" s="199"/>
      <c r="F43" s="200"/>
      <c r="G43" s="189" t="s">
        <v>38</v>
      </c>
      <c r="H43" s="190"/>
      <c r="I43" s="190"/>
      <c r="J43" s="21"/>
      <c r="K43" s="197" t="s">
        <v>14</v>
      </c>
      <c r="L43" s="198"/>
      <c r="M43" s="21"/>
      <c r="N43" s="4">
        <v>344</v>
      </c>
      <c r="O43" s="7" t="b">
        <v>0</v>
      </c>
      <c r="P43" s="195"/>
      <c r="Q43" s="196"/>
      <c r="R43" s="199"/>
      <c r="S43" s="200"/>
      <c r="T43" s="189" t="s">
        <v>38</v>
      </c>
      <c r="U43" s="190"/>
      <c r="V43" s="190"/>
      <c r="W43" s="21"/>
      <c r="X43" s="189" t="s">
        <v>14</v>
      </c>
      <c r="Y43" s="190"/>
      <c r="Z43" s="21"/>
      <c r="AA43" s="48"/>
      <c r="AL43" t="str">
        <f>J43&amp;M43</f>
        <v/>
      </c>
      <c r="AM43" t="str">
        <f>W43&amp;Z43</f>
        <v/>
      </c>
    </row>
    <row r="44" spans="1:39" ht="3" customHeight="1" x14ac:dyDescent="0.25">
      <c r="A44" s="43"/>
      <c r="B44" s="9"/>
      <c r="C44" s="185"/>
      <c r="D44" s="191"/>
      <c r="E44" s="71"/>
      <c r="F44" s="72"/>
      <c r="G44" s="180"/>
      <c r="H44" s="181"/>
      <c r="I44" s="181"/>
      <c r="J44" s="182"/>
      <c r="K44" s="180"/>
      <c r="L44" s="181"/>
      <c r="M44" s="194"/>
      <c r="N44" s="58"/>
      <c r="O44" s="10"/>
      <c r="P44" s="185"/>
      <c r="Q44" s="191"/>
      <c r="R44" s="185"/>
      <c r="S44" s="186"/>
      <c r="T44" s="180"/>
      <c r="U44" s="181"/>
      <c r="V44" s="181"/>
      <c r="W44" s="182"/>
      <c r="X44" s="180"/>
      <c r="Y44" s="181"/>
      <c r="Z44" s="194"/>
      <c r="AA44" s="48"/>
      <c r="AL44" t="str">
        <f>J44&amp;M44</f>
        <v/>
      </c>
      <c r="AM44" t="str">
        <f>W44&amp;Z44</f>
        <v/>
      </c>
    </row>
    <row r="45" spans="1:39" ht="26.1" customHeight="1" x14ac:dyDescent="0.25">
      <c r="A45" s="20">
        <v>325</v>
      </c>
      <c r="B45" s="5" t="b">
        <v>0</v>
      </c>
      <c r="C45" s="195"/>
      <c r="D45" s="196"/>
      <c r="E45" s="199"/>
      <c r="F45" s="200"/>
      <c r="G45" s="189" t="s">
        <v>38</v>
      </c>
      <c r="H45" s="190"/>
      <c r="I45" s="190"/>
      <c r="J45" s="21"/>
      <c r="K45" s="202" t="s">
        <v>14</v>
      </c>
      <c r="L45" s="203"/>
      <c r="M45" s="6"/>
      <c r="N45" s="4">
        <v>345</v>
      </c>
      <c r="O45" s="7" t="b">
        <v>0</v>
      </c>
      <c r="P45" s="195"/>
      <c r="Q45" s="196"/>
      <c r="R45" s="199"/>
      <c r="S45" s="200"/>
      <c r="T45" s="189" t="s">
        <v>38</v>
      </c>
      <c r="U45" s="190"/>
      <c r="V45" s="190"/>
      <c r="W45" s="21"/>
      <c r="X45" s="204" t="s">
        <v>14</v>
      </c>
      <c r="Y45" s="179"/>
      <c r="Z45" s="6"/>
      <c r="AA45" s="48"/>
      <c r="AL45" t="str">
        <f>J45&amp;M45</f>
        <v/>
      </c>
      <c r="AM45" t="str">
        <f>W45&amp;Z45</f>
        <v/>
      </c>
    </row>
    <row r="46" spans="1:39" ht="3" customHeight="1" x14ac:dyDescent="0.25">
      <c r="A46" s="43"/>
      <c r="B46" s="9"/>
      <c r="C46" s="185"/>
      <c r="D46" s="191"/>
      <c r="E46" s="185"/>
      <c r="F46" s="186"/>
      <c r="G46" s="180"/>
      <c r="H46" s="181"/>
      <c r="I46" s="181"/>
      <c r="J46" s="182"/>
      <c r="K46" s="180"/>
      <c r="L46" s="181"/>
      <c r="M46" s="194"/>
      <c r="N46" s="58"/>
      <c r="O46" s="10"/>
      <c r="P46" s="185"/>
      <c r="Q46" s="191"/>
      <c r="R46" s="185"/>
      <c r="S46" s="186"/>
      <c r="T46" s="180"/>
      <c r="U46" s="181"/>
      <c r="V46" s="181"/>
      <c r="W46" s="182"/>
      <c r="X46" s="180"/>
      <c r="Y46" s="181"/>
      <c r="Z46" s="194"/>
      <c r="AA46" s="48"/>
    </row>
    <row r="47" spans="1:39" ht="26.1" customHeight="1" x14ac:dyDescent="0.25">
      <c r="A47" s="20">
        <v>326</v>
      </c>
      <c r="B47" s="5" t="b">
        <v>0</v>
      </c>
      <c r="C47" s="195"/>
      <c r="D47" s="196"/>
      <c r="E47" s="199"/>
      <c r="F47" s="200"/>
      <c r="G47" s="189" t="s">
        <v>38</v>
      </c>
      <c r="H47" s="190"/>
      <c r="I47" s="190"/>
      <c r="J47" s="21"/>
      <c r="K47" s="197" t="s">
        <v>14</v>
      </c>
      <c r="L47" s="198"/>
      <c r="M47" s="21"/>
      <c r="N47" s="4">
        <v>346</v>
      </c>
      <c r="O47" s="7" t="b">
        <v>0</v>
      </c>
      <c r="P47" s="195"/>
      <c r="Q47" s="196"/>
      <c r="R47" s="199"/>
      <c r="S47" s="200"/>
      <c r="T47" s="189" t="s">
        <v>38</v>
      </c>
      <c r="U47" s="190"/>
      <c r="V47" s="190"/>
      <c r="W47" s="21"/>
      <c r="X47" s="189" t="s">
        <v>14</v>
      </c>
      <c r="Y47" s="190"/>
      <c r="Z47" s="21"/>
      <c r="AA47" s="48"/>
      <c r="AL47" t="str">
        <f>J47&amp;M47</f>
        <v/>
      </c>
      <c r="AM47" t="str">
        <f>W47&amp;Z47</f>
        <v/>
      </c>
    </row>
    <row r="48" spans="1:39" ht="3" customHeight="1" x14ac:dyDescent="0.25">
      <c r="A48" s="43"/>
      <c r="B48" s="9"/>
      <c r="C48" s="185"/>
      <c r="D48" s="191"/>
      <c r="E48" s="71"/>
      <c r="F48" s="72"/>
      <c r="G48" s="180"/>
      <c r="H48" s="181"/>
      <c r="I48" s="181"/>
      <c r="J48" s="182"/>
      <c r="K48" s="180"/>
      <c r="L48" s="181"/>
      <c r="M48" s="194"/>
      <c r="N48" s="58"/>
      <c r="O48" s="10"/>
      <c r="P48" s="185"/>
      <c r="Q48" s="191"/>
      <c r="R48" s="185"/>
      <c r="S48" s="186"/>
      <c r="T48" s="180"/>
      <c r="U48" s="181"/>
      <c r="V48" s="181"/>
      <c r="W48" s="182"/>
      <c r="X48" s="180"/>
      <c r="Y48" s="181"/>
      <c r="Z48" s="194"/>
      <c r="AA48" s="48"/>
      <c r="AL48" t="str">
        <f>J48&amp;M48</f>
        <v/>
      </c>
      <c r="AM48" t="str">
        <f>W48&amp;Z48</f>
        <v/>
      </c>
    </row>
    <row r="50" spans="1:38" hidden="1" x14ac:dyDescent="0.25">
      <c r="A50" t="s">
        <v>62</v>
      </c>
    </row>
    <row r="51" spans="1:38" ht="12.75" hidden="1" customHeight="1" x14ac:dyDescent="0.25">
      <c r="C51" t="s">
        <v>15</v>
      </c>
      <c r="G51" t="s">
        <v>65</v>
      </c>
      <c r="P51" s="176" t="s">
        <v>58</v>
      </c>
      <c r="Q51" s="176"/>
      <c r="W51" t="s">
        <v>16</v>
      </c>
    </row>
    <row r="52" spans="1:38" s="12" customFormat="1" ht="12.75" hidden="1" customHeight="1" x14ac:dyDescent="0.25">
      <c r="A52"/>
      <c r="B52"/>
      <c r="C52">
        <v>1</v>
      </c>
      <c r="D52">
        <f>COUNTIF($C$9:$C$47,"&lt;500")</f>
        <v>0</v>
      </c>
      <c r="E52"/>
      <c r="F52"/>
      <c r="G52" s="90" t="s">
        <v>66</v>
      </c>
      <c r="H52"/>
      <c r="I52"/>
      <c r="J52"/>
      <c r="K52"/>
      <c r="L52"/>
      <c r="M52"/>
      <c r="N52"/>
      <c r="O52"/>
      <c r="P52">
        <v>1</v>
      </c>
      <c r="Q52">
        <f>COUNTIF($P$9:$P$47,"&lt;500")</f>
        <v>0</v>
      </c>
      <c r="R52"/>
      <c r="S52"/>
      <c r="T52"/>
      <c r="U52"/>
      <c r="V52"/>
      <c r="W52" s="177">
        <f t="shared" ref="W52:W58" si="0">SUM(D52+Q52)</f>
        <v>0</v>
      </c>
      <c r="X52" s="177"/>
      <c r="Y52"/>
      <c r="Z52"/>
      <c r="AA52" s="50"/>
      <c r="AB52"/>
      <c r="AC52"/>
      <c r="AD52"/>
      <c r="AE52"/>
      <c r="AF52"/>
      <c r="AG52"/>
      <c r="AH52"/>
      <c r="AK52"/>
      <c r="AL52"/>
    </row>
    <row r="53" spans="1:38" s="12" customFormat="1" ht="12.75" hidden="1" customHeight="1" x14ac:dyDescent="0.25">
      <c r="A53"/>
      <c r="B53"/>
      <c r="C53">
        <v>2</v>
      </c>
      <c r="D53" s="13">
        <f>COUNTIF($C$9:$C$47,"&gt;=500")-COUNTIF($C$9:$C$47,"&gt;549")</f>
        <v>0</v>
      </c>
      <c r="E53" s="13"/>
      <c r="F53" s="13"/>
      <c r="G53" t="s">
        <v>67</v>
      </c>
      <c r="H53"/>
      <c r="I53"/>
      <c r="J53"/>
      <c r="K53"/>
      <c r="L53"/>
      <c r="M53"/>
      <c r="N53"/>
      <c r="O53"/>
      <c r="P53">
        <v>2</v>
      </c>
      <c r="Q53" s="13">
        <f>COUNTIF($P$9:$P$47,"&gt;=500")-COUNTIF($P$9:$P$47,"&gt;549")</f>
        <v>0</v>
      </c>
      <c r="R53" s="13"/>
      <c r="S53" s="13"/>
      <c r="T53"/>
      <c r="U53"/>
      <c r="V53"/>
      <c r="W53" s="177">
        <f t="shared" si="0"/>
        <v>0</v>
      </c>
      <c r="X53" s="177"/>
      <c r="Y53"/>
      <c r="Z53"/>
      <c r="AA53" s="50"/>
      <c r="AB53"/>
      <c r="AC53"/>
      <c r="AD53"/>
      <c r="AE53"/>
      <c r="AF53" s="13"/>
      <c r="AG53"/>
      <c r="AH53"/>
      <c r="AK53"/>
      <c r="AL53"/>
    </row>
    <row r="54" spans="1:38" s="12" customFormat="1" ht="12.75" hidden="1" customHeight="1" x14ac:dyDescent="0.25">
      <c r="A54"/>
      <c r="B54"/>
      <c r="C54">
        <v>3</v>
      </c>
      <c r="D54" s="13">
        <f>COUNTIF($C$9:$C$47,"&gt;=550")-COUNTIF($C$9:$C$47,"&gt;599")</f>
        <v>0</v>
      </c>
      <c r="E54" s="13"/>
      <c r="F54" s="13"/>
      <c r="G54" t="s">
        <v>64</v>
      </c>
      <c r="H54"/>
      <c r="I54"/>
      <c r="J54"/>
      <c r="K54"/>
      <c r="L54"/>
      <c r="M54"/>
      <c r="N54"/>
      <c r="O54"/>
      <c r="P54">
        <v>3</v>
      </c>
      <c r="Q54" s="13">
        <f>COUNTIF($P$9:$P$47,"&gt;=550")-COUNTIF($P$9:$P$47,"&gt;599")</f>
        <v>0</v>
      </c>
      <c r="R54" s="13"/>
      <c r="S54" s="13"/>
      <c r="T54"/>
      <c r="U54"/>
      <c r="V54"/>
      <c r="W54" s="177">
        <f t="shared" si="0"/>
        <v>0</v>
      </c>
      <c r="X54" s="177"/>
      <c r="Y54"/>
      <c r="Z54"/>
      <c r="AA54" s="50"/>
      <c r="AB54"/>
      <c r="AC54"/>
      <c r="AD54"/>
      <c r="AE54"/>
      <c r="AF54" s="13"/>
      <c r="AG54"/>
      <c r="AH54"/>
      <c r="AK54"/>
      <c r="AL54"/>
    </row>
    <row r="55" spans="1:38" s="12" customFormat="1" ht="12.75" hidden="1" customHeight="1" x14ac:dyDescent="0.25">
      <c r="A55"/>
      <c r="B55"/>
      <c r="C55">
        <v>4</v>
      </c>
      <c r="D55" s="13">
        <f>COUNTIF($C$9:$C$47,"&gt;=600")-COUNTIF($C$9:$C$47,"&gt;900")</f>
        <v>0</v>
      </c>
      <c r="E55" s="13"/>
      <c r="F55" s="13"/>
      <c r="G55" t="s">
        <v>63</v>
      </c>
      <c r="H55"/>
      <c r="I55"/>
      <c r="J55"/>
      <c r="K55"/>
      <c r="L55"/>
      <c r="M55"/>
      <c r="N55"/>
      <c r="O55"/>
      <c r="P55">
        <v>4</v>
      </c>
      <c r="Q55" s="13">
        <f>COUNTIF($P$9:$P$47,"&gt;=600")-COUNTIF($P$9:$P$47,"&gt;900")</f>
        <v>0</v>
      </c>
      <c r="R55" s="13"/>
      <c r="S55" s="13"/>
      <c r="T55"/>
      <c r="U55"/>
      <c r="V55"/>
      <c r="W55" s="177">
        <f t="shared" si="0"/>
        <v>0</v>
      </c>
      <c r="X55" s="177"/>
      <c r="Y55"/>
      <c r="Z55"/>
      <c r="AA55" s="50"/>
      <c r="AB55"/>
      <c r="AC55"/>
      <c r="AD55"/>
      <c r="AE55"/>
      <c r="AF55" s="13"/>
      <c r="AG55"/>
      <c r="AH55"/>
      <c r="AK55"/>
      <c r="AL55"/>
    </row>
    <row r="56" spans="1:38" s="12" customFormat="1" ht="12.75" hidden="1" customHeight="1" x14ac:dyDescent="0.25">
      <c r="A56"/>
      <c r="B56"/>
      <c r="C56">
        <v>5</v>
      </c>
      <c r="D56" s="13">
        <f>COUNTIF($C$9:$C$47,"&gt;=901")-COUNTIF($C$9:$C$47,"&gt;1000")</f>
        <v>0</v>
      </c>
      <c r="E56" s="13"/>
      <c r="F56" s="13"/>
      <c r="G56" t="s">
        <v>68</v>
      </c>
      <c r="H56"/>
      <c r="I56"/>
      <c r="J56"/>
      <c r="K56"/>
      <c r="L56"/>
      <c r="M56"/>
      <c r="N56"/>
      <c r="O56"/>
      <c r="P56">
        <v>5</v>
      </c>
      <c r="Q56" s="13">
        <f>COUNTIF($P$9:$P$47,"&gt;=901")-COUNTIF($P$9:$P$47,"&gt;1000")</f>
        <v>0</v>
      </c>
      <c r="R56" s="13"/>
      <c r="S56" s="13"/>
      <c r="T56"/>
      <c r="U56"/>
      <c r="V56"/>
      <c r="W56" s="177">
        <f t="shared" si="0"/>
        <v>0</v>
      </c>
      <c r="X56" s="177"/>
      <c r="Y56"/>
      <c r="Z56"/>
      <c r="AA56" s="50"/>
      <c r="AB56"/>
      <c r="AC56"/>
      <c r="AD56"/>
      <c r="AE56"/>
      <c r="AF56" s="13"/>
      <c r="AG56"/>
      <c r="AH56"/>
      <c r="AK56"/>
      <c r="AL56"/>
    </row>
    <row r="57" spans="1:38" s="12" customFormat="1" hidden="1" x14ac:dyDescent="0.25">
      <c r="A57"/>
      <c r="B57"/>
      <c r="C57">
        <v>6</v>
      </c>
      <c r="D57" s="13">
        <f>COUNTIF($C$9:$C$47,"&gt;=1001")-COUNTIF($C$9:$C$47,"&gt;1050")</f>
        <v>0</v>
      </c>
      <c r="E57"/>
      <c r="F57"/>
      <c r="G57" s="90" t="s">
        <v>69</v>
      </c>
      <c r="H57"/>
      <c r="I57"/>
      <c r="J57"/>
      <c r="K57"/>
      <c r="L57"/>
      <c r="M57"/>
      <c r="N57"/>
      <c r="O57"/>
      <c r="P57">
        <v>6</v>
      </c>
      <c r="Q57" s="13">
        <f>COUNTIF($P$9:$P$47,"&gt;=1001")-COUNTIF($P$9:$P$47,"&gt;1050")</f>
        <v>0</v>
      </c>
      <c r="R57"/>
      <c r="S57"/>
      <c r="T57"/>
      <c r="U57"/>
      <c r="V57"/>
      <c r="W57" s="177">
        <f t="shared" si="0"/>
        <v>0</v>
      </c>
      <c r="X57" s="177"/>
      <c r="Y57"/>
      <c r="Z57"/>
      <c r="AA57" s="50"/>
      <c r="AB57"/>
      <c r="AC57"/>
      <c r="AD57"/>
      <c r="AE57"/>
      <c r="AF57"/>
      <c r="AG57"/>
      <c r="AH57"/>
      <c r="AK57"/>
      <c r="AL57"/>
    </row>
    <row r="58" spans="1:38" hidden="1" x14ac:dyDescent="0.25">
      <c r="C58">
        <v>7</v>
      </c>
      <c r="D58">
        <f>COUNTIF($C$9:$C$47,"&gt;1050")</f>
        <v>0</v>
      </c>
      <c r="G58" s="90" t="s">
        <v>70</v>
      </c>
      <c r="P58">
        <v>7</v>
      </c>
      <c r="Q58">
        <f>COUNTIF($P$9:$P$47,"&gt;1050")</f>
        <v>0</v>
      </c>
      <c r="W58" s="177">
        <f t="shared" si="0"/>
        <v>0</v>
      </c>
      <c r="X58" s="177"/>
    </row>
    <row r="59" spans="1:38" hidden="1" x14ac:dyDescent="0.25">
      <c r="G59" s="90"/>
      <c r="W59" s="89"/>
      <c r="X59" s="89"/>
    </row>
    <row r="60" spans="1:38" hidden="1" x14ac:dyDescent="0.25">
      <c r="A60" t="s">
        <v>61</v>
      </c>
      <c r="AE60" s="176"/>
      <c r="AF60" s="176"/>
      <c r="AG60" s="176"/>
    </row>
    <row r="61" spans="1:38" hidden="1" x14ac:dyDescent="0.25">
      <c r="C61" t="s">
        <v>17</v>
      </c>
      <c r="P61" t="s">
        <v>17</v>
      </c>
      <c r="W61" t="s">
        <v>18</v>
      </c>
    </row>
    <row r="62" spans="1:38" hidden="1" x14ac:dyDescent="0.25">
      <c r="C62" s="176">
        <f>COUNTIF(B9:B47,"=TRUE")</f>
        <v>0</v>
      </c>
      <c r="D62" s="176"/>
      <c r="E62" s="88"/>
      <c r="F62" s="88"/>
      <c r="M62" s="14"/>
      <c r="O62" s="14"/>
      <c r="P62" s="176">
        <f>COUNTIF(O9:O47,"=TRUE")</f>
        <v>0</v>
      </c>
      <c r="Q62" s="176"/>
      <c r="R62" s="88"/>
      <c r="S62" s="88"/>
      <c r="W62" s="176">
        <f>SUM(C62+P62)</f>
        <v>0</v>
      </c>
      <c r="X62" s="176"/>
    </row>
  </sheetData>
  <sheetProtection password="CA83" sheet="1" objects="1" scenarios="1"/>
  <mergeCells count="341">
    <mergeCell ref="AE60:AG60"/>
    <mergeCell ref="W52:X52"/>
    <mergeCell ref="W53:X53"/>
    <mergeCell ref="W54:X54"/>
    <mergeCell ref="W55:X55"/>
    <mergeCell ref="W56:X56"/>
    <mergeCell ref="W57:X57"/>
    <mergeCell ref="T47:V47"/>
    <mergeCell ref="X47:Y47"/>
    <mergeCell ref="C48:D48"/>
    <mergeCell ref="G48:J48"/>
    <mergeCell ref="K48:M48"/>
    <mergeCell ref="P48:Q48"/>
    <mergeCell ref="T48:W48"/>
    <mergeCell ref="X48:Z48"/>
    <mergeCell ref="C47:D47"/>
    <mergeCell ref="E47:F47"/>
    <mergeCell ref="G47:I47"/>
    <mergeCell ref="K47:L47"/>
    <mergeCell ref="P47:Q47"/>
    <mergeCell ref="R47:S47"/>
    <mergeCell ref="R48:S48"/>
    <mergeCell ref="T45:V45"/>
    <mergeCell ref="X45:Y45"/>
    <mergeCell ref="C46:D46"/>
    <mergeCell ref="E46:F46"/>
    <mergeCell ref="G46:J46"/>
    <mergeCell ref="K46:M46"/>
    <mergeCell ref="P46:Q46"/>
    <mergeCell ref="R46:S46"/>
    <mergeCell ref="T46:W46"/>
    <mergeCell ref="X46:Z46"/>
    <mergeCell ref="C45:D45"/>
    <mergeCell ref="E45:F45"/>
    <mergeCell ref="G45:I45"/>
    <mergeCell ref="K45:L45"/>
    <mergeCell ref="P45:Q45"/>
    <mergeCell ref="R45:S45"/>
    <mergeCell ref="T43:V43"/>
    <mergeCell ref="X43:Y43"/>
    <mergeCell ref="C44:D44"/>
    <mergeCell ref="G44:J44"/>
    <mergeCell ref="K44:M44"/>
    <mergeCell ref="P44:Q44"/>
    <mergeCell ref="T44:W44"/>
    <mergeCell ref="X44:Z44"/>
    <mergeCell ref="C43:D43"/>
    <mergeCell ref="E43:F43"/>
    <mergeCell ref="G43:I43"/>
    <mergeCell ref="K43:L43"/>
    <mergeCell ref="P43:Q43"/>
    <mergeCell ref="R43:S43"/>
    <mergeCell ref="R44:S44"/>
    <mergeCell ref="T41:V41"/>
    <mergeCell ref="X41:Y41"/>
    <mergeCell ref="C42:D42"/>
    <mergeCell ref="E42:F42"/>
    <mergeCell ref="G42:J42"/>
    <mergeCell ref="K42:M42"/>
    <mergeCell ref="P42:Q42"/>
    <mergeCell ref="R42:S42"/>
    <mergeCell ref="T42:W42"/>
    <mergeCell ref="X42:Z42"/>
    <mergeCell ref="C41:D41"/>
    <mergeCell ref="E41:F41"/>
    <mergeCell ref="G41:I41"/>
    <mergeCell ref="K41:L41"/>
    <mergeCell ref="P41:Q41"/>
    <mergeCell ref="R41:S41"/>
    <mergeCell ref="T39:V39"/>
    <mergeCell ref="X39:Y39"/>
    <mergeCell ref="C40:D40"/>
    <mergeCell ref="G40:J40"/>
    <mergeCell ref="K40:M40"/>
    <mergeCell ref="P40:Q40"/>
    <mergeCell ref="T40:W40"/>
    <mergeCell ref="X40:Z40"/>
    <mergeCell ref="C39:D39"/>
    <mergeCell ref="E39:F39"/>
    <mergeCell ref="G39:I39"/>
    <mergeCell ref="K39:L39"/>
    <mergeCell ref="P39:Q39"/>
    <mergeCell ref="R39:S39"/>
    <mergeCell ref="R40:S40"/>
    <mergeCell ref="T37:V37"/>
    <mergeCell ref="X37:Y37"/>
    <mergeCell ref="C38:D38"/>
    <mergeCell ref="E38:F38"/>
    <mergeCell ref="G38:J38"/>
    <mergeCell ref="K38:M38"/>
    <mergeCell ref="P38:Q38"/>
    <mergeCell ref="R38:S38"/>
    <mergeCell ref="T38:W38"/>
    <mergeCell ref="X38:Z38"/>
    <mergeCell ref="C37:D37"/>
    <mergeCell ref="E37:F37"/>
    <mergeCell ref="G37:I37"/>
    <mergeCell ref="K37:L37"/>
    <mergeCell ref="P37:Q37"/>
    <mergeCell ref="R37:S37"/>
    <mergeCell ref="T35:V35"/>
    <mergeCell ref="X35:Y35"/>
    <mergeCell ref="C36:D36"/>
    <mergeCell ref="G36:J36"/>
    <mergeCell ref="K36:M36"/>
    <mergeCell ref="P36:Q36"/>
    <mergeCell ref="T36:W36"/>
    <mergeCell ref="X36:Z36"/>
    <mergeCell ref="C35:D35"/>
    <mergeCell ref="E35:F35"/>
    <mergeCell ref="G35:I35"/>
    <mergeCell ref="K35:L35"/>
    <mergeCell ref="P35:Q35"/>
    <mergeCell ref="R35:S35"/>
    <mergeCell ref="R36:S36"/>
    <mergeCell ref="T33:V33"/>
    <mergeCell ref="X33:Y33"/>
    <mergeCell ref="C34:D34"/>
    <mergeCell ref="E34:F34"/>
    <mergeCell ref="G34:J34"/>
    <mergeCell ref="K34:M34"/>
    <mergeCell ref="P34:Q34"/>
    <mergeCell ref="R34:S34"/>
    <mergeCell ref="T34:W34"/>
    <mergeCell ref="X34:Z34"/>
    <mergeCell ref="C33:D33"/>
    <mergeCell ref="E33:F33"/>
    <mergeCell ref="G33:I33"/>
    <mergeCell ref="K33:L33"/>
    <mergeCell ref="P33:Q33"/>
    <mergeCell ref="R33:S33"/>
    <mergeCell ref="T31:V31"/>
    <mergeCell ref="X31:Y31"/>
    <mergeCell ref="C32:D32"/>
    <mergeCell ref="G32:J32"/>
    <mergeCell ref="K32:M32"/>
    <mergeCell ref="P32:Q32"/>
    <mergeCell ref="T32:W32"/>
    <mergeCell ref="X32:Z32"/>
    <mergeCell ref="C31:D31"/>
    <mergeCell ref="E31:F31"/>
    <mergeCell ref="G31:I31"/>
    <mergeCell ref="K31:L31"/>
    <mergeCell ref="P31:Q31"/>
    <mergeCell ref="R31:S31"/>
    <mergeCell ref="R32:S32"/>
    <mergeCell ref="T29:V29"/>
    <mergeCell ref="X29:Y29"/>
    <mergeCell ref="C30:D30"/>
    <mergeCell ref="E30:F30"/>
    <mergeCell ref="G30:J30"/>
    <mergeCell ref="K30:M30"/>
    <mergeCell ref="P30:Q30"/>
    <mergeCell ref="R30:S30"/>
    <mergeCell ref="T30:W30"/>
    <mergeCell ref="X30:Z30"/>
    <mergeCell ref="C29:D29"/>
    <mergeCell ref="E29:F29"/>
    <mergeCell ref="G29:I29"/>
    <mergeCell ref="K29:L29"/>
    <mergeCell ref="P29:Q29"/>
    <mergeCell ref="R29:S29"/>
    <mergeCell ref="T27:V27"/>
    <mergeCell ref="X27:Y27"/>
    <mergeCell ref="C28:D28"/>
    <mergeCell ref="G28:J28"/>
    <mergeCell ref="K28:M28"/>
    <mergeCell ref="P28:Q28"/>
    <mergeCell ref="T28:W28"/>
    <mergeCell ref="X28:Z28"/>
    <mergeCell ref="C27:D27"/>
    <mergeCell ref="E27:F27"/>
    <mergeCell ref="G27:I27"/>
    <mergeCell ref="K27:L27"/>
    <mergeCell ref="P27:Q27"/>
    <mergeCell ref="R27:S27"/>
    <mergeCell ref="R28:S28"/>
    <mergeCell ref="T25:V25"/>
    <mergeCell ref="X25:Y25"/>
    <mergeCell ref="C26:D26"/>
    <mergeCell ref="E26:F26"/>
    <mergeCell ref="G26:J26"/>
    <mergeCell ref="K26:M26"/>
    <mergeCell ref="P26:Q26"/>
    <mergeCell ref="R26:S26"/>
    <mergeCell ref="T26:W26"/>
    <mergeCell ref="X26:Z26"/>
    <mergeCell ref="C25:D25"/>
    <mergeCell ref="E25:F25"/>
    <mergeCell ref="G25:I25"/>
    <mergeCell ref="K25:L25"/>
    <mergeCell ref="P25:Q25"/>
    <mergeCell ref="R25:S25"/>
    <mergeCell ref="T23:V23"/>
    <mergeCell ref="X23:Y23"/>
    <mergeCell ref="C24:D24"/>
    <mergeCell ref="G24:J24"/>
    <mergeCell ref="K24:M24"/>
    <mergeCell ref="P24:Q24"/>
    <mergeCell ref="T24:W24"/>
    <mergeCell ref="X24:Z24"/>
    <mergeCell ref="C23:D23"/>
    <mergeCell ref="E23:F23"/>
    <mergeCell ref="G23:I23"/>
    <mergeCell ref="K23:L23"/>
    <mergeCell ref="P23:Q23"/>
    <mergeCell ref="R23:S23"/>
    <mergeCell ref="R24:S24"/>
    <mergeCell ref="T21:V21"/>
    <mergeCell ref="X21:Y21"/>
    <mergeCell ref="C22:D22"/>
    <mergeCell ref="E22:F22"/>
    <mergeCell ref="G22:J22"/>
    <mergeCell ref="K22:M22"/>
    <mergeCell ref="P22:Q22"/>
    <mergeCell ref="R22:S22"/>
    <mergeCell ref="T22:W22"/>
    <mergeCell ref="X22:Z22"/>
    <mergeCell ref="C21:D21"/>
    <mergeCell ref="E21:F21"/>
    <mergeCell ref="G21:I21"/>
    <mergeCell ref="K21:L21"/>
    <mergeCell ref="P21:Q21"/>
    <mergeCell ref="R21:S21"/>
    <mergeCell ref="T19:V19"/>
    <mergeCell ref="X19:Y19"/>
    <mergeCell ref="C20:D20"/>
    <mergeCell ref="G20:J20"/>
    <mergeCell ref="K20:M20"/>
    <mergeCell ref="P20:Q20"/>
    <mergeCell ref="T20:W20"/>
    <mergeCell ref="X20:Z20"/>
    <mergeCell ref="C19:D19"/>
    <mergeCell ref="E19:F19"/>
    <mergeCell ref="G19:I19"/>
    <mergeCell ref="K19:L19"/>
    <mergeCell ref="P19:Q19"/>
    <mergeCell ref="R19:S19"/>
    <mergeCell ref="R20:S20"/>
    <mergeCell ref="T17:V17"/>
    <mergeCell ref="X17:Y17"/>
    <mergeCell ref="C18:D18"/>
    <mergeCell ref="E18:F18"/>
    <mergeCell ref="G18:J18"/>
    <mergeCell ref="K18:M18"/>
    <mergeCell ref="P18:Q18"/>
    <mergeCell ref="R18:S18"/>
    <mergeCell ref="T18:W18"/>
    <mergeCell ref="X18:Z18"/>
    <mergeCell ref="C17:D17"/>
    <mergeCell ref="E17:F17"/>
    <mergeCell ref="G17:I17"/>
    <mergeCell ref="K17:L17"/>
    <mergeCell ref="P17:Q17"/>
    <mergeCell ref="R17:S17"/>
    <mergeCell ref="T15:V15"/>
    <mergeCell ref="X15:Y15"/>
    <mergeCell ref="C16:D16"/>
    <mergeCell ref="G16:J16"/>
    <mergeCell ref="K16:M16"/>
    <mergeCell ref="P16:Q16"/>
    <mergeCell ref="T16:W16"/>
    <mergeCell ref="X16:Z16"/>
    <mergeCell ref="C15:D15"/>
    <mergeCell ref="E15:F15"/>
    <mergeCell ref="G15:I15"/>
    <mergeCell ref="K15:L15"/>
    <mergeCell ref="P15:Q15"/>
    <mergeCell ref="R15:S15"/>
    <mergeCell ref="R16:S16"/>
    <mergeCell ref="C14:D14"/>
    <mergeCell ref="E14:F14"/>
    <mergeCell ref="G14:J14"/>
    <mergeCell ref="K14:M14"/>
    <mergeCell ref="P14:Q14"/>
    <mergeCell ref="R14:S14"/>
    <mergeCell ref="T14:W14"/>
    <mergeCell ref="X14:Z14"/>
    <mergeCell ref="C13:D13"/>
    <mergeCell ref="E13:F13"/>
    <mergeCell ref="G13:I13"/>
    <mergeCell ref="K13:L13"/>
    <mergeCell ref="P13:Q13"/>
    <mergeCell ref="R13:S13"/>
    <mergeCell ref="C10:D10"/>
    <mergeCell ref="E10:F10"/>
    <mergeCell ref="G10:J10"/>
    <mergeCell ref="K10:M10"/>
    <mergeCell ref="P10:Q10"/>
    <mergeCell ref="R10:S10"/>
    <mergeCell ref="R12:S12"/>
    <mergeCell ref="T13:V13"/>
    <mergeCell ref="X13:Y13"/>
    <mergeCell ref="C9:D9"/>
    <mergeCell ref="E9:F9"/>
    <mergeCell ref="G9:I9"/>
    <mergeCell ref="K9:L9"/>
    <mergeCell ref="P9:Q9"/>
    <mergeCell ref="R9:S9"/>
    <mergeCell ref="T9:V9"/>
    <mergeCell ref="X9:Y9"/>
    <mergeCell ref="C12:D12"/>
    <mergeCell ref="G12:J12"/>
    <mergeCell ref="K12:M12"/>
    <mergeCell ref="P12:Q12"/>
    <mergeCell ref="T12:W12"/>
    <mergeCell ref="X12:Z12"/>
    <mergeCell ref="T10:W10"/>
    <mergeCell ref="X10:Z10"/>
    <mergeCell ref="C11:D11"/>
    <mergeCell ref="E11:F11"/>
    <mergeCell ref="G11:I11"/>
    <mergeCell ref="K11:L11"/>
    <mergeCell ref="P11:Q11"/>
    <mergeCell ref="R11:S11"/>
    <mergeCell ref="T11:V11"/>
    <mergeCell ref="X11:Y11"/>
    <mergeCell ref="P51:Q51"/>
    <mergeCell ref="W58:X58"/>
    <mergeCell ref="C62:D62"/>
    <mergeCell ref="P62:Q62"/>
    <mergeCell ref="W62:X62"/>
    <mergeCell ref="A2:Z2"/>
    <mergeCell ref="A4:H4"/>
    <mergeCell ref="I4:P4"/>
    <mergeCell ref="Q4:U4"/>
    <mergeCell ref="V4:Z4"/>
    <mergeCell ref="A5:H5"/>
    <mergeCell ref="I5:P5"/>
    <mergeCell ref="Q5:U5"/>
    <mergeCell ref="V5:Z5"/>
    <mergeCell ref="F6:L6"/>
    <mergeCell ref="P6:U6"/>
    <mergeCell ref="C8:D8"/>
    <mergeCell ref="E8:F8"/>
    <mergeCell ref="G8:J8"/>
    <mergeCell ref="K8:M8"/>
    <mergeCell ref="P8:Q8"/>
    <mergeCell ref="R8:S8"/>
    <mergeCell ref="T8:W8"/>
    <mergeCell ref="X8:Z8"/>
  </mergeCells>
  <dataValidations count="4">
    <dataValidation type="whole" allowBlank="1" showInputMessage="1" showErrorMessage="1" error="Weight must be between 400 and 1400" sqref="C11:D11 C9:D9 P11:Q11 P13:Q13 C15:D15 C13:D13 P15:Q15 P17:Q17 C19:D19 C17:D17 P19:Q19 P21:Q21 C23:D23 C21:D21 P23:Q23 P25:Q25 C27:D27 C25:D25 P27:Q27 P29:Q29 C31:D31 C29:D29 P31:Q31 P33:Q33 C35:D35 C33:D33 P35:Q35 P37:Q37 C39:D39 C37:D37 P39:Q39 P41:Q41 C43:D43 C41:D41 P43:Q43 P45:Q45 C47:D47 C45:D45 P47:Q47 P9:Q9">
      <formula1>400</formula1>
      <formula2>1400</formula2>
    </dataValidation>
    <dataValidation type="list" allowBlank="1" showInputMessage="1" showErrorMessage="1" error="Yield must be between 0 and 5" sqref="M9 Z9 M11 Z11 M13 Z13 M15 Z15 M17 Z17 M19 Z19 M21 Z21 M23 Z23 M25 Z25 M27 Z27 M29 Z29 M31 Z31 M33 Z33 M35 Z35 M37 Z37 M39 Z39 M41 Z41 M43 Z43 M45 Z45 M47 Z47">
      <formula1>"0, 1, 2, 3, 4, 5"</formula1>
    </dataValidation>
    <dataValidation type="list" allowBlank="1" showInputMessage="1" showErrorMessage="1" error="Entry must be upper case P C SE S or NG (no grade)" sqref="J9 J11 W11 W9 J13 J15 W15 W13 J17 J19 W19 W17 J21 J23 W23 W21 J25 J27 W27 W25 J29 J31 W31 W29 J33 J35 W35 W33 J37 J39 W39 W37 J41 J43 W43 W41 J45 J47 W47 W45">
      <formula1>" P, C, SE, S, NG"</formula1>
    </dataValidation>
    <dataValidation type="whole" allowBlank="1" showInputMessage="1" showErrorMessage="1" error="Weight must be between 400 and 1200" sqref="P16:Q16 C12:F12 C16:F16 P20:Q20 P24:Q24 C20:F20 P28:Q28 C24:F24 P32:Q32 C28:F28 C32:F32 P36:Q36 P40:Q40 C36:F36 C40:F40 P44:Q44 P48:Q48 C44:F44 C48:F48 P12:Q12">
      <formula1>400</formula1>
      <formula2>1400</formula2>
    </dataValidation>
  </dataValidations>
  <printOptions horizontalCentered="1"/>
  <pageMargins left="0.2" right="0.2" top="0.5" bottom="0.5"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locked="0" defaultSize="0" autoFill="0" autoLine="0" autoPict="0">
                <anchor moveWithCells="1">
                  <from>
                    <xdr:col>1</xdr:col>
                    <xdr:colOff>22860</xdr:colOff>
                    <xdr:row>10</xdr:row>
                    <xdr:rowOff>60960</xdr:rowOff>
                  </from>
                  <to>
                    <xdr:col>2</xdr:col>
                    <xdr:colOff>38100</xdr:colOff>
                    <xdr:row>10</xdr:row>
                    <xdr:rowOff>274320</xdr:rowOff>
                  </to>
                </anchor>
              </controlPr>
            </control>
          </mc:Choice>
        </mc:AlternateContent>
        <mc:AlternateContent xmlns:mc="http://schemas.openxmlformats.org/markup-compatibility/2006">
          <mc:Choice Requires="x14">
            <control shapeId="27650" r:id="rId5" name="Check Box 2">
              <controlPr locked="0" defaultSize="0" autoFill="0" autoLine="0" autoPict="0">
                <anchor moveWithCells="1">
                  <from>
                    <xdr:col>14</xdr:col>
                    <xdr:colOff>30480</xdr:colOff>
                    <xdr:row>8</xdr:row>
                    <xdr:rowOff>251460</xdr:rowOff>
                  </from>
                  <to>
                    <xdr:col>15</xdr:col>
                    <xdr:colOff>7620</xdr:colOff>
                    <xdr:row>12</xdr:row>
                    <xdr:rowOff>83820</xdr:rowOff>
                  </to>
                </anchor>
              </controlPr>
            </control>
          </mc:Choice>
        </mc:AlternateContent>
        <mc:AlternateContent xmlns:mc="http://schemas.openxmlformats.org/markup-compatibility/2006">
          <mc:Choice Requires="x14">
            <control shapeId="27651" r:id="rId6" name="Check Box 3">
              <controlPr locked="0" defaultSize="0" autoFill="0" autoLine="0" autoPict="0">
                <anchor moveWithCells="1">
                  <from>
                    <xdr:col>1</xdr:col>
                    <xdr:colOff>22860</xdr:colOff>
                    <xdr:row>7</xdr:row>
                    <xdr:rowOff>373380</xdr:rowOff>
                  </from>
                  <to>
                    <xdr:col>1</xdr:col>
                    <xdr:colOff>259080</xdr:colOff>
                    <xdr:row>9</xdr:row>
                    <xdr:rowOff>0</xdr:rowOff>
                  </to>
                </anchor>
              </controlPr>
            </control>
          </mc:Choice>
        </mc:AlternateContent>
        <mc:AlternateContent xmlns:mc="http://schemas.openxmlformats.org/markup-compatibility/2006">
          <mc:Choice Requires="x14">
            <control shapeId="27652" r:id="rId7" name="Check Box 4">
              <controlPr locked="0" defaultSize="0" autoFill="0" autoLine="0" autoPict="0">
                <anchor moveWithCells="1">
                  <from>
                    <xdr:col>14</xdr:col>
                    <xdr:colOff>30480</xdr:colOff>
                    <xdr:row>7</xdr:row>
                    <xdr:rowOff>297180</xdr:rowOff>
                  </from>
                  <to>
                    <xdr:col>14</xdr:col>
                    <xdr:colOff>266700</xdr:colOff>
                    <xdr:row>10</xdr:row>
                    <xdr:rowOff>76200</xdr:rowOff>
                  </to>
                </anchor>
              </controlPr>
            </control>
          </mc:Choice>
        </mc:AlternateContent>
        <mc:AlternateContent xmlns:mc="http://schemas.openxmlformats.org/markup-compatibility/2006">
          <mc:Choice Requires="x14">
            <control shapeId="27653" r:id="rId8" name="Check Box 5">
              <controlPr locked="0" defaultSize="0" autoFill="0" autoLine="0" autoPict="0">
                <anchor moveWithCells="1">
                  <from>
                    <xdr:col>1</xdr:col>
                    <xdr:colOff>22860</xdr:colOff>
                    <xdr:row>14</xdr:row>
                    <xdr:rowOff>60960</xdr:rowOff>
                  </from>
                  <to>
                    <xdr:col>2</xdr:col>
                    <xdr:colOff>38100</xdr:colOff>
                    <xdr:row>14</xdr:row>
                    <xdr:rowOff>274320</xdr:rowOff>
                  </to>
                </anchor>
              </controlPr>
            </control>
          </mc:Choice>
        </mc:AlternateContent>
        <mc:AlternateContent xmlns:mc="http://schemas.openxmlformats.org/markup-compatibility/2006">
          <mc:Choice Requires="x14">
            <control shapeId="27654" r:id="rId9" name="Check Box 6">
              <controlPr locked="0" defaultSize="0" autoFill="0" autoLine="0" autoPict="0">
                <anchor moveWithCells="1">
                  <from>
                    <xdr:col>1</xdr:col>
                    <xdr:colOff>22860</xdr:colOff>
                    <xdr:row>11</xdr:row>
                    <xdr:rowOff>22860</xdr:rowOff>
                  </from>
                  <to>
                    <xdr:col>1</xdr:col>
                    <xdr:colOff>259080</xdr:colOff>
                    <xdr:row>13</xdr:row>
                    <xdr:rowOff>7620</xdr:rowOff>
                  </to>
                </anchor>
              </controlPr>
            </control>
          </mc:Choice>
        </mc:AlternateContent>
        <mc:AlternateContent xmlns:mc="http://schemas.openxmlformats.org/markup-compatibility/2006">
          <mc:Choice Requires="x14">
            <control shapeId="27655" r:id="rId10" name="Check Box 7">
              <controlPr locked="0" defaultSize="0" autoFill="0" autoLine="0" autoPict="0">
                <anchor moveWithCells="1">
                  <from>
                    <xdr:col>14</xdr:col>
                    <xdr:colOff>30480</xdr:colOff>
                    <xdr:row>10</xdr:row>
                    <xdr:rowOff>251460</xdr:rowOff>
                  </from>
                  <to>
                    <xdr:col>14</xdr:col>
                    <xdr:colOff>266700</xdr:colOff>
                    <xdr:row>14</xdr:row>
                    <xdr:rowOff>68580</xdr:rowOff>
                  </to>
                </anchor>
              </controlPr>
            </control>
          </mc:Choice>
        </mc:AlternateContent>
        <mc:AlternateContent xmlns:mc="http://schemas.openxmlformats.org/markup-compatibility/2006">
          <mc:Choice Requires="x14">
            <control shapeId="27656" r:id="rId11" name="Check Box 8">
              <controlPr locked="0" defaultSize="0" autoFill="0" autoLine="0" autoPict="0">
                <anchor moveWithCells="1">
                  <from>
                    <xdr:col>1</xdr:col>
                    <xdr:colOff>22860</xdr:colOff>
                    <xdr:row>18</xdr:row>
                    <xdr:rowOff>60960</xdr:rowOff>
                  </from>
                  <to>
                    <xdr:col>2</xdr:col>
                    <xdr:colOff>38100</xdr:colOff>
                    <xdr:row>18</xdr:row>
                    <xdr:rowOff>274320</xdr:rowOff>
                  </to>
                </anchor>
              </controlPr>
            </control>
          </mc:Choice>
        </mc:AlternateContent>
        <mc:AlternateContent xmlns:mc="http://schemas.openxmlformats.org/markup-compatibility/2006">
          <mc:Choice Requires="x14">
            <control shapeId="27657" r:id="rId12" name="Check Box 9">
              <controlPr locked="0" defaultSize="0" autoFill="0" autoLine="0" autoPict="0">
                <anchor moveWithCells="1">
                  <from>
                    <xdr:col>14</xdr:col>
                    <xdr:colOff>30480</xdr:colOff>
                    <xdr:row>16</xdr:row>
                    <xdr:rowOff>251460</xdr:rowOff>
                  </from>
                  <to>
                    <xdr:col>15</xdr:col>
                    <xdr:colOff>7620</xdr:colOff>
                    <xdr:row>20</xdr:row>
                    <xdr:rowOff>83820</xdr:rowOff>
                  </to>
                </anchor>
              </controlPr>
            </control>
          </mc:Choice>
        </mc:AlternateContent>
        <mc:AlternateContent xmlns:mc="http://schemas.openxmlformats.org/markup-compatibility/2006">
          <mc:Choice Requires="x14">
            <control shapeId="27658" r:id="rId13" name="Check Box 10">
              <controlPr locked="0" defaultSize="0" autoFill="0" autoLine="0" autoPict="0">
                <anchor moveWithCells="1">
                  <from>
                    <xdr:col>1</xdr:col>
                    <xdr:colOff>22860</xdr:colOff>
                    <xdr:row>15</xdr:row>
                    <xdr:rowOff>22860</xdr:rowOff>
                  </from>
                  <to>
                    <xdr:col>1</xdr:col>
                    <xdr:colOff>259080</xdr:colOff>
                    <xdr:row>17</xdr:row>
                    <xdr:rowOff>7620</xdr:rowOff>
                  </to>
                </anchor>
              </controlPr>
            </control>
          </mc:Choice>
        </mc:AlternateContent>
        <mc:AlternateContent xmlns:mc="http://schemas.openxmlformats.org/markup-compatibility/2006">
          <mc:Choice Requires="x14">
            <control shapeId="27659" r:id="rId14" name="Check Box 11">
              <controlPr locked="0" defaultSize="0" autoFill="0" autoLine="0" autoPict="0">
                <anchor moveWithCells="1">
                  <from>
                    <xdr:col>14</xdr:col>
                    <xdr:colOff>30480</xdr:colOff>
                    <xdr:row>14</xdr:row>
                    <xdr:rowOff>266700</xdr:rowOff>
                  </from>
                  <to>
                    <xdr:col>14</xdr:col>
                    <xdr:colOff>266700</xdr:colOff>
                    <xdr:row>18</xdr:row>
                    <xdr:rowOff>83820</xdr:rowOff>
                  </to>
                </anchor>
              </controlPr>
            </control>
          </mc:Choice>
        </mc:AlternateContent>
        <mc:AlternateContent xmlns:mc="http://schemas.openxmlformats.org/markup-compatibility/2006">
          <mc:Choice Requires="x14">
            <control shapeId="27660" r:id="rId15" name="Check Box 12">
              <controlPr locked="0" defaultSize="0" autoFill="0" autoLine="0" autoPict="0">
                <anchor moveWithCells="1">
                  <from>
                    <xdr:col>1</xdr:col>
                    <xdr:colOff>22860</xdr:colOff>
                    <xdr:row>22</xdr:row>
                    <xdr:rowOff>60960</xdr:rowOff>
                  </from>
                  <to>
                    <xdr:col>2</xdr:col>
                    <xdr:colOff>38100</xdr:colOff>
                    <xdr:row>22</xdr:row>
                    <xdr:rowOff>274320</xdr:rowOff>
                  </to>
                </anchor>
              </controlPr>
            </control>
          </mc:Choice>
        </mc:AlternateContent>
        <mc:AlternateContent xmlns:mc="http://schemas.openxmlformats.org/markup-compatibility/2006">
          <mc:Choice Requires="x14">
            <control shapeId="27661" r:id="rId16" name="Check Box 13">
              <controlPr locked="0" defaultSize="0" autoFill="0" autoLine="0" autoPict="0">
                <anchor moveWithCells="1">
                  <from>
                    <xdr:col>1</xdr:col>
                    <xdr:colOff>22860</xdr:colOff>
                    <xdr:row>19</xdr:row>
                    <xdr:rowOff>22860</xdr:rowOff>
                  </from>
                  <to>
                    <xdr:col>1</xdr:col>
                    <xdr:colOff>259080</xdr:colOff>
                    <xdr:row>21</xdr:row>
                    <xdr:rowOff>7620</xdr:rowOff>
                  </to>
                </anchor>
              </controlPr>
            </control>
          </mc:Choice>
        </mc:AlternateContent>
        <mc:AlternateContent xmlns:mc="http://schemas.openxmlformats.org/markup-compatibility/2006">
          <mc:Choice Requires="x14">
            <control shapeId="27662" r:id="rId17" name="Check Box 14">
              <controlPr locked="0" defaultSize="0" autoFill="0" autoLine="0" autoPict="0">
                <anchor moveWithCells="1">
                  <from>
                    <xdr:col>14</xdr:col>
                    <xdr:colOff>30480</xdr:colOff>
                    <xdr:row>18</xdr:row>
                    <xdr:rowOff>266700</xdr:rowOff>
                  </from>
                  <to>
                    <xdr:col>14</xdr:col>
                    <xdr:colOff>266700</xdr:colOff>
                    <xdr:row>22</xdr:row>
                    <xdr:rowOff>83820</xdr:rowOff>
                  </to>
                </anchor>
              </controlPr>
            </control>
          </mc:Choice>
        </mc:AlternateContent>
        <mc:AlternateContent xmlns:mc="http://schemas.openxmlformats.org/markup-compatibility/2006">
          <mc:Choice Requires="x14">
            <control shapeId="27663" r:id="rId18" name="Check Box 15">
              <controlPr locked="0" defaultSize="0" autoFill="0" autoLine="0" autoPict="0">
                <anchor moveWithCells="1">
                  <from>
                    <xdr:col>1</xdr:col>
                    <xdr:colOff>22860</xdr:colOff>
                    <xdr:row>26</xdr:row>
                    <xdr:rowOff>45720</xdr:rowOff>
                  </from>
                  <to>
                    <xdr:col>2</xdr:col>
                    <xdr:colOff>38100</xdr:colOff>
                    <xdr:row>26</xdr:row>
                    <xdr:rowOff>266700</xdr:rowOff>
                  </to>
                </anchor>
              </controlPr>
            </control>
          </mc:Choice>
        </mc:AlternateContent>
        <mc:AlternateContent xmlns:mc="http://schemas.openxmlformats.org/markup-compatibility/2006">
          <mc:Choice Requires="x14">
            <control shapeId="27664" r:id="rId19" name="Check Box 16">
              <controlPr locked="0" defaultSize="0" autoFill="0" autoLine="0" autoPict="0">
                <anchor moveWithCells="1">
                  <from>
                    <xdr:col>14</xdr:col>
                    <xdr:colOff>30480</xdr:colOff>
                    <xdr:row>24</xdr:row>
                    <xdr:rowOff>251460</xdr:rowOff>
                  </from>
                  <to>
                    <xdr:col>15</xdr:col>
                    <xdr:colOff>7620</xdr:colOff>
                    <xdr:row>28</xdr:row>
                    <xdr:rowOff>83820</xdr:rowOff>
                  </to>
                </anchor>
              </controlPr>
            </control>
          </mc:Choice>
        </mc:AlternateContent>
        <mc:AlternateContent xmlns:mc="http://schemas.openxmlformats.org/markup-compatibility/2006">
          <mc:Choice Requires="x14">
            <control shapeId="27665" r:id="rId20" name="Check Box 17">
              <controlPr locked="0" defaultSize="0" autoFill="0" autoLine="0" autoPict="0">
                <anchor moveWithCells="1">
                  <from>
                    <xdr:col>1</xdr:col>
                    <xdr:colOff>22860</xdr:colOff>
                    <xdr:row>23</xdr:row>
                    <xdr:rowOff>22860</xdr:rowOff>
                  </from>
                  <to>
                    <xdr:col>1</xdr:col>
                    <xdr:colOff>259080</xdr:colOff>
                    <xdr:row>25</xdr:row>
                    <xdr:rowOff>7620</xdr:rowOff>
                  </to>
                </anchor>
              </controlPr>
            </control>
          </mc:Choice>
        </mc:AlternateContent>
        <mc:AlternateContent xmlns:mc="http://schemas.openxmlformats.org/markup-compatibility/2006">
          <mc:Choice Requires="x14">
            <control shapeId="27666" r:id="rId21" name="Check Box 18">
              <controlPr locked="0" defaultSize="0" autoFill="0" autoLine="0" autoPict="0">
                <anchor moveWithCells="1">
                  <from>
                    <xdr:col>14</xdr:col>
                    <xdr:colOff>30480</xdr:colOff>
                    <xdr:row>22</xdr:row>
                    <xdr:rowOff>266700</xdr:rowOff>
                  </from>
                  <to>
                    <xdr:col>14</xdr:col>
                    <xdr:colOff>266700</xdr:colOff>
                    <xdr:row>26</xdr:row>
                    <xdr:rowOff>83820</xdr:rowOff>
                  </to>
                </anchor>
              </controlPr>
            </control>
          </mc:Choice>
        </mc:AlternateContent>
        <mc:AlternateContent xmlns:mc="http://schemas.openxmlformats.org/markup-compatibility/2006">
          <mc:Choice Requires="x14">
            <control shapeId="27667" r:id="rId22" name="Check Box 19">
              <controlPr locked="0" defaultSize="0" autoFill="0" autoLine="0" autoPict="0">
                <anchor moveWithCells="1">
                  <from>
                    <xdr:col>1</xdr:col>
                    <xdr:colOff>22860</xdr:colOff>
                    <xdr:row>30</xdr:row>
                    <xdr:rowOff>45720</xdr:rowOff>
                  </from>
                  <to>
                    <xdr:col>2</xdr:col>
                    <xdr:colOff>38100</xdr:colOff>
                    <xdr:row>30</xdr:row>
                    <xdr:rowOff>266700</xdr:rowOff>
                  </to>
                </anchor>
              </controlPr>
            </control>
          </mc:Choice>
        </mc:AlternateContent>
        <mc:AlternateContent xmlns:mc="http://schemas.openxmlformats.org/markup-compatibility/2006">
          <mc:Choice Requires="x14">
            <control shapeId="27668" r:id="rId23" name="Check Box 20">
              <controlPr locked="0" defaultSize="0" autoFill="0" autoLine="0" autoPict="0">
                <anchor moveWithCells="1">
                  <from>
                    <xdr:col>1</xdr:col>
                    <xdr:colOff>22860</xdr:colOff>
                    <xdr:row>27</xdr:row>
                    <xdr:rowOff>22860</xdr:rowOff>
                  </from>
                  <to>
                    <xdr:col>1</xdr:col>
                    <xdr:colOff>259080</xdr:colOff>
                    <xdr:row>29</xdr:row>
                    <xdr:rowOff>7620</xdr:rowOff>
                  </to>
                </anchor>
              </controlPr>
            </control>
          </mc:Choice>
        </mc:AlternateContent>
        <mc:AlternateContent xmlns:mc="http://schemas.openxmlformats.org/markup-compatibility/2006">
          <mc:Choice Requires="x14">
            <control shapeId="27669" r:id="rId24" name="Check Box 21">
              <controlPr locked="0" defaultSize="0" autoFill="0" autoLine="0" autoPict="0">
                <anchor moveWithCells="1">
                  <from>
                    <xdr:col>14</xdr:col>
                    <xdr:colOff>30480</xdr:colOff>
                    <xdr:row>26</xdr:row>
                    <xdr:rowOff>266700</xdr:rowOff>
                  </from>
                  <to>
                    <xdr:col>14</xdr:col>
                    <xdr:colOff>266700</xdr:colOff>
                    <xdr:row>30</xdr:row>
                    <xdr:rowOff>83820</xdr:rowOff>
                  </to>
                </anchor>
              </controlPr>
            </control>
          </mc:Choice>
        </mc:AlternateContent>
        <mc:AlternateContent xmlns:mc="http://schemas.openxmlformats.org/markup-compatibility/2006">
          <mc:Choice Requires="x14">
            <control shapeId="27670" r:id="rId25" name="Check Box 22">
              <controlPr locked="0" defaultSize="0" autoFill="0" autoLine="0" autoPict="0">
                <anchor moveWithCells="1">
                  <from>
                    <xdr:col>1</xdr:col>
                    <xdr:colOff>22860</xdr:colOff>
                    <xdr:row>34</xdr:row>
                    <xdr:rowOff>45720</xdr:rowOff>
                  </from>
                  <to>
                    <xdr:col>2</xdr:col>
                    <xdr:colOff>38100</xdr:colOff>
                    <xdr:row>34</xdr:row>
                    <xdr:rowOff>266700</xdr:rowOff>
                  </to>
                </anchor>
              </controlPr>
            </control>
          </mc:Choice>
        </mc:AlternateContent>
        <mc:AlternateContent xmlns:mc="http://schemas.openxmlformats.org/markup-compatibility/2006">
          <mc:Choice Requires="x14">
            <control shapeId="27671" r:id="rId26" name="Check Box 23">
              <controlPr locked="0" defaultSize="0" autoFill="0" autoLine="0" autoPict="0">
                <anchor moveWithCells="1">
                  <from>
                    <xdr:col>14</xdr:col>
                    <xdr:colOff>30480</xdr:colOff>
                    <xdr:row>32</xdr:row>
                    <xdr:rowOff>251460</xdr:rowOff>
                  </from>
                  <to>
                    <xdr:col>15</xdr:col>
                    <xdr:colOff>7620</xdr:colOff>
                    <xdr:row>36</xdr:row>
                    <xdr:rowOff>83820</xdr:rowOff>
                  </to>
                </anchor>
              </controlPr>
            </control>
          </mc:Choice>
        </mc:AlternateContent>
        <mc:AlternateContent xmlns:mc="http://schemas.openxmlformats.org/markup-compatibility/2006">
          <mc:Choice Requires="x14">
            <control shapeId="27672" r:id="rId27" name="Check Box 24">
              <controlPr locked="0" defaultSize="0" autoFill="0" autoLine="0" autoPict="0">
                <anchor moveWithCells="1">
                  <from>
                    <xdr:col>1</xdr:col>
                    <xdr:colOff>22860</xdr:colOff>
                    <xdr:row>31</xdr:row>
                    <xdr:rowOff>22860</xdr:rowOff>
                  </from>
                  <to>
                    <xdr:col>1</xdr:col>
                    <xdr:colOff>259080</xdr:colOff>
                    <xdr:row>33</xdr:row>
                    <xdr:rowOff>7620</xdr:rowOff>
                  </to>
                </anchor>
              </controlPr>
            </control>
          </mc:Choice>
        </mc:AlternateContent>
        <mc:AlternateContent xmlns:mc="http://schemas.openxmlformats.org/markup-compatibility/2006">
          <mc:Choice Requires="x14">
            <control shapeId="27673" r:id="rId28" name="Check Box 25">
              <controlPr locked="0" defaultSize="0" autoFill="0" autoLine="0" autoPict="0">
                <anchor moveWithCells="1">
                  <from>
                    <xdr:col>14</xdr:col>
                    <xdr:colOff>30480</xdr:colOff>
                    <xdr:row>30</xdr:row>
                    <xdr:rowOff>259080</xdr:rowOff>
                  </from>
                  <to>
                    <xdr:col>14</xdr:col>
                    <xdr:colOff>266700</xdr:colOff>
                    <xdr:row>34</xdr:row>
                    <xdr:rowOff>76200</xdr:rowOff>
                  </to>
                </anchor>
              </controlPr>
            </control>
          </mc:Choice>
        </mc:AlternateContent>
        <mc:AlternateContent xmlns:mc="http://schemas.openxmlformats.org/markup-compatibility/2006">
          <mc:Choice Requires="x14">
            <control shapeId="27674" r:id="rId29" name="Check Box 26">
              <controlPr locked="0" defaultSize="0" autoFill="0" autoLine="0" autoPict="0">
                <anchor moveWithCells="1">
                  <from>
                    <xdr:col>1</xdr:col>
                    <xdr:colOff>22860</xdr:colOff>
                    <xdr:row>38</xdr:row>
                    <xdr:rowOff>45720</xdr:rowOff>
                  </from>
                  <to>
                    <xdr:col>2</xdr:col>
                    <xdr:colOff>38100</xdr:colOff>
                    <xdr:row>38</xdr:row>
                    <xdr:rowOff>266700</xdr:rowOff>
                  </to>
                </anchor>
              </controlPr>
            </control>
          </mc:Choice>
        </mc:AlternateContent>
        <mc:AlternateContent xmlns:mc="http://schemas.openxmlformats.org/markup-compatibility/2006">
          <mc:Choice Requires="x14">
            <control shapeId="27675" r:id="rId30" name="Check Box 27">
              <controlPr locked="0" defaultSize="0" autoFill="0" autoLine="0" autoPict="0">
                <anchor moveWithCells="1">
                  <from>
                    <xdr:col>1</xdr:col>
                    <xdr:colOff>22860</xdr:colOff>
                    <xdr:row>35</xdr:row>
                    <xdr:rowOff>22860</xdr:rowOff>
                  </from>
                  <to>
                    <xdr:col>1</xdr:col>
                    <xdr:colOff>259080</xdr:colOff>
                    <xdr:row>37</xdr:row>
                    <xdr:rowOff>7620</xdr:rowOff>
                  </to>
                </anchor>
              </controlPr>
            </control>
          </mc:Choice>
        </mc:AlternateContent>
        <mc:AlternateContent xmlns:mc="http://schemas.openxmlformats.org/markup-compatibility/2006">
          <mc:Choice Requires="x14">
            <control shapeId="27676" r:id="rId31" name="Check Box 28">
              <controlPr locked="0" defaultSize="0" autoFill="0" autoLine="0" autoPict="0">
                <anchor moveWithCells="1">
                  <from>
                    <xdr:col>14</xdr:col>
                    <xdr:colOff>30480</xdr:colOff>
                    <xdr:row>34</xdr:row>
                    <xdr:rowOff>266700</xdr:rowOff>
                  </from>
                  <to>
                    <xdr:col>14</xdr:col>
                    <xdr:colOff>266700</xdr:colOff>
                    <xdr:row>38</xdr:row>
                    <xdr:rowOff>83820</xdr:rowOff>
                  </to>
                </anchor>
              </controlPr>
            </control>
          </mc:Choice>
        </mc:AlternateContent>
        <mc:AlternateContent xmlns:mc="http://schemas.openxmlformats.org/markup-compatibility/2006">
          <mc:Choice Requires="x14">
            <control shapeId="27677" r:id="rId32" name="Check Box 29">
              <controlPr locked="0" defaultSize="0" autoFill="0" autoLine="0" autoPict="0">
                <anchor moveWithCells="1">
                  <from>
                    <xdr:col>1</xdr:col>
                    <xdr:colOff>22860</xdr:colOff>
                    <xdr:row>42</xdr:row>
                    <xdr:rowOff>45720</xdr:rowOff>
                  </from>
                  <to>
                    <xdr:col>2</xdr:col>
                    <xdr:colOff>38100</xdr:colOff>
                    <xdr:row>42</xdr:row>
                    <xdr:rowOff>266700</xdr:rowOff>
                  </to>
                </anchor>
              </controlPr>
            </control>
          </mc:Choice>
        </mc:AlternateContent>
        <mc:AlternateContent xmlns:mc="http://schemas.openxmlformats.org/markup-compatibility/2006">
          <mc:Choice Requires="x14">
            <control shapeId="27678" r:id="rId33" name="Check Box 30">
              <controlPr locked="0" defaultSize="0" autoFill="0" autoLine="0" autoPict="0">
                <anchor moveWithCells="1">
                  <from>
                    <xdr:col>14</xdr:col>
                    <xdr:colOff>30480</xdr:colOff>
                    <xdr:row>40</xdr:row>
                    <xdr:rowOff>251460</xdr:rowOff>
                  </from>
                  <to>
                    <xdr:col>15</xdr:col>
                    <xdr:colOff>7620</xdr:colOff>
                    <xdr:row>44</xdr:row>
                    <xdr:rowOff>83820</xdr:rowOff>
                  </to>
                </anchor>
              </controlPr>
            </control>
          </mc:Choice>
        </mc:AlternateContent>
        <mc:AlternateContent xmlns:mc="http://schemas.openxmlformats.org/markup-compatibility/2006">
          <mc:Choice Requires="x14">
            <control shapeId="27679" r:id="rId34" name="Check Box 31">
              <controlPr locked="0" defaultSize="0" autoFill="0" autoLine="0" autoPict="0">
                <anchor moveWithCells="1">
                  <from>
                    <xdr:col>1</xdr:col>
                    <xdr:colOff>22860</xdr:colOff>
                    <xdr:row>39</xdr:row>
                    <xdr:rowOff>22860</xdr:rowOff>
                  </from>
                  <to>
                    <xdr:col>1</xdr:col>
                    <xdr:colOff>259080</xdr:colOff>
                    <xdr:row>41</xdr:row>
                    <xdr:rowOff>7620</xdr:rowOff>
                  </to>
                </anchor>
              </controlPr>
            </control>
          </mc:Choice>
        </mc:AlternateContent>
        <mc:AlternateContent xmlns:mc="http://schemas.openxmlformats.org/markup-compatibility/2006">
          <mc:Choice Requires="x14">
            <control shapeId="27680" r:id="rId35" name="Check Box 32">
              <controlPr locked="0" defaultSize="0" autoFill="0" autoLine="0" autoPict="0">
                <anchor moveWithCells="1">
                  <from>
                    <xdr:col>14</xdr:col>
                    <xdr:colOff>30480</xdr:colOff>
                    <xdr:row>38</xdr:row>
                    <xdr:rowOff>266700</xdr:rowOff>
                  </from>
                  <to>
                    <xdr:col>14</xdr:col>
                    <xdr:colOff>266700</xdr:colOff>
                    <xdr:row>42</xdr:row>
                    <xdr:rowOff>83820</xdr:rowOff>
                  </to>
                </anchor>
              </controlPr>
            </control>
          </mc:Choice>
        </mc:AlternateContent>
        <mc:AlternateContent xmlns:mc="http://schemas.openxmlformats.org/markup-compatibility/2006">
          <mc:Choice Requires="x14">
            <control shapeId="27681" r:id="rId36" name="Check Box 33">
              <controlPr locked="0" defaultSize="0" autoFill="0" autoLine="0" autoPict="0">
                <anchor moveWithCells="1">
                  <from>
                    <xdr:col>1</xdr:col>
                    <xdr:colOff>22860</xdr:colOff>
                    <xdr:row>46</xdr:row>
                    <xdr:rowOff>45720</xdr:rowOff>
                  </from>
                  <to>
                    <xdr:col>2</xdr:col>
                    <xdr:colOff>38100</xdr:colOff>
                    <xdr:row>46</xdr:row>
                    <xdr:rowOff>266700</xdr:rowOff>
                  </to>
                </anchor>
              </controlPr>
            </control>
          </mc:Choice>
        </mc:AlternateContent>
        <mc:AlternateContent xmlns:mc="http://schemas.openxmlformats.org/markup-compatibility/2006">
          <mc:Choice Requires="x14">
            <control shapeId="27682" r:id="rId37" name="Check Box 34">
              <controlPr locked="0" defaultSize="0" autoFill="0" autoLine="0" autoPict="0">
                <anchor moveWithCells="1">
                  <from>
                    <xdr:col>1</xdr:col>
                    <xdr:colOff>22860</xdr:colOff>
                    <xdr:row>43</xdr:row>
                    <xdr:rowOff>22860</xdr:rowOff>
                  </from>
                  <to>
                    <xdr:col>1</xdr:col>
                    <xdr:colOff>259080</xdr:colOff>
                    <xdr:row>45</xdr:row>
                    <xdr:rowOff>7620</xdr:rowOff>
                  </to>
                </anchor>
              </controlPr>
            </control>
          </mc:Choice>
        </mc:AlternateContent>
        <mc:AlternateContent xmlns:mc="http://schemas.openxmlformats.org/markup-compatibility/2006">
          <mc:Choice Requires="x14">
            <control shapeId="27683" r:id="rId38" name="Check Box 35">
              <controlPr locked="0" defaultSize="0" autoFill="0" autoLine="0" autoPict="0">
                <anchor moveWithCells="1">
                  <from>
                    <xdr:col>14</xdr:col>
                    <xdr:colOff>30480</xdr:colOff>
                    <xdr:row>42</xdr:row>
                    <xdr:rowOff>266700</xdr:rowOff>
                  </from>
                  <to>
                    <xdr:col>14</xdr:col>
                    <xdr:colOff>266700</xdr:colOff>
                    <xdr:row>46</xdr:row>
                    <xdr:rowOff>83820</xdr:rowOff>
                  </to>
                </anchor>
              </controlPr>
            </control>
          </mc:Choice>
        </mc:AlternateContent>
        <mc:AlternateContent xmlns:mc="http://schemas.openxmlformats.org/markup-compatibility/2006">
          <mc:Choice Requires="x14">
            <control shapeId="27684" r:id="rId39" name="Check Box 36">
              <controlPr locked="0" defaultSize="0" autoFill="0" autoLine="0" autoPict="0">
                <anchor moveWithCells="1">
                  <from>
                    <xdr:col>14</xdr:col>
                    <xdr:colOff>30480</xdr:colOff>
                    <xdr:row>12</xdr:row>
                    <xdr:rowOff>259080</xdr:rowOff>
                  </from>
                  <to>
                    <xdr:col>14</xdr:col>
                    <xdr:colOff>266700</xdr:colOff>
                    <xdr:row>16</xdr:row>
                    <xdr:rowOff>76200</xdr:rowOff>
                  </to>
                </anchor>
              </controlPr>
            </control>
          </mc:Choice>
        </mc:AlternateContent>
        <mc:AlternateContent xmlns:mc="http://schemas.openxmlformats.org/markup-compatibility/2006">
          <mc:Choice Requires="x14">
            <control shapeId="27685" r:id="rId40" name="Check Box 37">
              <controlPr locked="0" defaultSize="0" autoFill="0" autoLine="0" autoPict="0">
                <anchor moveWithCells="1">
                  <from>
                    <xdr:col>14</xdr:col>
                    <xdr:colOff>30480</xdr:colOff>
                    <xdr:row>20</xdr:row>
                    <xdr:rowOff>259080</xdr:rowOff>
                  </from>
                  <to>
                    <xdr:col>14</xdr:col>
                    <xdr:colOff>266700</xdr:colOff>
                    <xdr:row>24</xdr:row>
                    <xdr:rowOff>76200</xdr:rowOff>
                  </to>
                </anchor>
              </controlPr>
            </control>
          </mc:Choice>
        </mc:AlternateContent>
        <mc:AlternateContent xmlns:mc="http://schemas.openxmlformats.org/markup-compatibility/2006">
          <mc:Choice Requires="x14">
            <control shapeId="27686" r:id="rId41" name="Check Box 38">
              <controlPr locked="0" defaultSize="0" autoFill="0" autoLine="0" autoPict="0">
                <anchor moveWithCells="1">
                  <from>
                    <xdr:col>14</xdr:col>
                    <xdr:colOff>30480</xdr:colOff>
                    <xdr:row>28</xdr:row>
                    <xdr:rowOff>259080</xdr:rowOff>
                  </from>
                  <to>
                    <xdr:col>14</xdr:col>
                    <xdr:colOff>266700</xdr:colOff>
                    <xdr:row>32</xdr:row>
                    <xdr:rowOff>76200</xdr:rowOff>
                  </to>
                </anchor>
              </controlPr>
            </control>
          </mc:Choice>
        </mc:AlternateContent>
        <mc:AlternateContent xmlns:mc="http://schemas.openxmlformats.org/markup-compatibility/2006">
          <mc:Choice Requires="x14">
            <control shapeId="27687" r:id="rId42" name="Check Box 39">
              <controlPr locked="0" defaultSize="0" autoFill="0" autoLine="0" autoPict="0">
                <anchor moveWithCells="1">
                  <from>
                    <xdr:col>14</xdr:col>
                    <xdr:colOff>30480</xdr:colOff>
                    <xdr:row>36</xdr:row>
                    <xdr:rowOff>259080</xdr:rowOff>
                  </from>
                  <to>
                    <xdr:col>14</xdr:col>
                    <xdr:colOff>266700</xdr:colOff>
                    <xdr:row>40</xdr:row>
                    <xdr:rowOff>76200</xdr:rowOff>
                  </to>
                </anchor>
              </controlPr>
            </control>
          </mc:Choice>
        </mc:AlternateContent>
        <mc:AlternateContent xmlns:mc="http://schemas.openxmlformats.org/markup-compatibility/2006">
          <mc:Choice Requires="x14">
            <control shapeId="27688" r:id="rId43" name="Check Box 40">
              <controlPr locked="0" defaultSize="0" autoFill="0" autoLine="0" autoPict="0">
                <anchor moveWithCells="1">
                  <from>
                    <xdr:col>14</xdr:col>
                    <xdr:colOff>30480</xdr:colOff>
                    <xdr:row>44</xdr:row>
                    <xdr:rowOff>259080</xdr:rowOff>
                  </from>
                  <to>
                    <xdr:col>14</xdr:col>
                    <xdr:colOff>266700</xdr:colOff>
                    <xdr:row>48</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Z62"/>
  <sheetViews>
    <sheetView showGridLines="0" showRowColHeaders="0" zoomScale="120" zoomScaleNormal="120" workbookViewId="0">
      <selection activeCell="C9" sqref="C9:D9"/>
    </sheetView>
  </sheetViews>
  <sheetFormatPr defaultColWidth="3.88671875" defaultRowHeight="13.2" x14ac:dyDescent="0.25"/>
  <cols>
    <col min="1" max="1" width="4" bestFit="1" customWidth="1"/>
    <col min="2" max="2" width="4.33203125" customWidth="1"/>
    <col min="3" max="3" width="4" bestFit="1" customWidth="1"/>
    <col min="4" max="4" width="3.88671875" customWidth="1"/>
    <col min="14" max="14" width="4" bestFit="1" customWidth="1"/>
    <col min="15" max="16" width="4.33203125" customWidth="1"/>
    <col min="17" max="17" width="4" bestFit="1" customWidth="1"/>
    <col min="18" max="18" width="3.88671875" customWidth="1"/>
    <col min="27" max="27" width="3.88671875" style="50"/>
    <col min="28" max="30" width="0" hidden="1" customWidth="1"/>
    <col min="31" max="31" width="4" hidden="1" customWidth="1"/>
    <col min="32" max="32" width="7.33203125" hidden="1" customWidth="1"/>
    <col min="33" max="37" width="0" hidden="1" customWidth="1"/>
    <col min="38" max="38" width="8.44140625" hidden="1" customWidth="1"/>
    <col min="39" max="39" width="6.5546875" hidden="1" customWidth="1"/>
    <col min="40" max="40" width="0" hidden="1" customWidth="1"/>
  </cols>
  <sheetData>
    <row r="1" spans="1:52" ht="4.5" customHeight="1" x14ac:dyDescent="0.25"/>
    <row r="2" spans="1:52" ht="17.25" customHeight="1" x14ac:dyDescent="0.3">
      <c r="A2" s="109"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78"/>
      <c r="AB2" s="59"/>
      <c r="AC2" s="59"/>
      <c r="AD2" s="59"/>
      <c r="AE2" s="59"/>
      <c r="AF2" s="59"/>
      <c r="AG2" s="59"/>
      <c r="AH2" s="59"/>
      <c r="AI2" s="59"/>
      <c r="AJ2" s="59"/>
      <c r="AK2" s="59"/>
      <c r="AL2" s="59"/>
      <c r="AM2" s="59"/>
      <c r="AN2" s="59"/>
    </row>
    <row r="4" spans="1:52" ht="15.6" x14ac:dyDescent="0.3">
      <c r="A4" s="112" t="s">
        <v>1</v>
      </c>
      <c r="B4" s="113"/>
      <c r="C4" s="113"/>
      <c r="D4" s="113"/>
      <c r="E4" s="113"/>
      <c r="F4" s="113"/>
      <c r="G4" s="113"/>
      <c r="H4" s="119"/>
      <c r="I4" s="112" t="s">
        <v>2</v>
      </c>
      <c r="J4" s="113"/>
      <c r="K4" s="113"/>
      <c r="L4" s="113"/>
      <c r="M4" s="113"/>
      <c r="N4" s="113"/>
      <c r="O4" s="113"/>
      <c r="P4" s="119"/>
      <c r="Q4" s="112" t="s">
        <v>56</v>
      </c>
      <c r="R4" s="113"/>
      <c r="S4" s="113"/>
      <c r="T4" s="113"/>
      <c r="U4" s="113"/>
      <c r="V4" s="112" t="s">
        <v>55</v>
      </c>
      <c r="W4" s="113"/>
      <c r="X4" s="113"/>
      <c r="Y4" s="113"/>
      <c r="Z4" s="119"/>
      <c r="AA4" s="49"/>
    </row>
    <row r="5" spans="1:52" ht="22.5" customHeight="1" x14ac:dyDescent="0.25">
      <c r="A5" s="205" t="str">
        <f>IF('Page 1'!A5="","",'Page 1'!A5)</f>
        <v/>
      </c>
      <c r="B5" s="206"/>
      <c r="C5" s="206"/>
      <c r="D5" s="206"/>
      <c r="E5" s="206"/>
      <c r="F5" s="206"/>
      <c r="G5" s="206"/>
      <c r="H5" s="207"/>
      <c r="I5" s="208" t="str">
        <f>IF('Page 1'!I5="","",'Page 1'!I5)</f>
        <v/>
      </c>
      <c r="J5" s="209"/>
      <c r="K5" s="209"/>
      <c r="L5" s="209"/>
      <c r="M5" s="210"/>
      <c r="N5" s="209"/>
      <c r="O5" s="209"/>
      <c r="P5" s="211"/>
      <c r="Q5" s="208" t="str">
        <f>IF('Page 1'!Q5="","",'Page 1'!Q5)</f>
        <v/>
      </c>
      <c r="R5" s="209"/>
      <c r="S5" s="209"/>
      <c r="T5" s="209"/>
      <c r="U5" s="211"/>
      <c r="V5" s="114" t="str">
        <f>IF('Page 1'!V5="","",'Page 1'!V5)</f>
        <v/>
      </c>
      <c r="W5" s="115"/>
      <c r="X5" s="115"/>
      <c r="Y5" s="115"/>
      <c r="Z5" s="212"/>
      <c r="AA5" s="79"/>
      <c r="AL5" s="16" t="s">
        <v>21</v>
      </c>
      <c r="AW5" s="47"/>
      <c r="AX5" s="47"/>
      <c r="AY5" s="47"/>
      <c r="AZ5" s="47"/>
    </row>
    <row r="6" spans="1:52" ht="22.5" customHeight="1" x14ac:dyDescent="0.25">
      <c r="A6" s="56" t="s">
        <v>3</v>
      </c>
      <c r="B6" s="57"/>
      <c r="C6" s="57"/>
      <c r="D6" s="57"/>
      <c r="E6" s="57"/>
      <c r="F6" s="213" t="str">
        <f>IF('Page 1'!F6="","",'Page 1'!F6)</f>
        <v/>
      </c>
      <c r="G6" s="213"/>
      <c r="H6" s="213"/>
      <c r="I6" s="213"/>
      <c r="J6" s="213"/>
      <c r="K6" s="213"/>
      <c r="L6" s="214"/>
      <c r="M6" s="84" t="s">
        <v>4</v>
      </c>
      <c r="N6" s="83"/>
      <c r="O6" s="83"/>
      <c r="P6" s="124" t="str">
        <f>IF('Page 1'!P6="","",'Page 1'!P6)</f>
        <v/>
      </c>
      <c r="Q6" s="124"/>
      <c r="R6" s="124"/>
      <c r="S6" s="124"/>
      <c r="T6" s="124"/>
      <c r="U6" s="125"/>
      <c r="V6" s="57" t="s">
        <v>5</v>
      </c>
      <c r="W6" s="57"/>
      <c r="X6" s="73">
        <v>10</v>
      </c>
      <c r="Y6" s="75" t="s">
        <v>6</v>
      </c>
      <c r="Z6" s="41"/>
      <c r="AA6" s="80"/>
      <c r="AB6" s="17"/>
      <c r="AC6" s="17"/>
      <c r="AD6" s="17"/>
      <c r="AE6" s="17"/>
      <c r="AF6" s="17"/>
      <c r="AG6" s="17"/>
      <c r="AH6" s="17"/>
      <c r="AI6" s="17"/>
      <c r="AJ6" s="17"/>
      <c r="AK6" s="17"/>
      <c r="AL6" s="68">
        <f>SUM(C9:C47,P9:P47)</f>
        <v>0</v>
      </c>
      <c r="AM6" s="17"/>
      <c r="AN6" s="17"/>
      <c r="AO6" s="17"/>
      <c r="AP6" s="17"/>
      <c r="AQ6" s="17"/>
    </row>
    <row r="7" spans="1:52" ht="3" customHeight="1" x14ac:dyDescent="0.25">
      <c r="A7" s="1"/>
      <c r="B7" s="2"/>
      <c r="C7" s="2"/>
      <c r="D7" s="2"/>
      <c r="E7" s="2"/>
      <c r="F7" s="2"/>
      <c r="G7" s="2"/>
      <c r="H7" s="2"/>
      <c r="I7" s="2"/>
      <c r="J7" s="2"/>
      <c r="K7" s="2"/>
      <c r="L7" s="3"/>
      <c r="M7" s="2"/>
      <c r="N7" s="2"/>
      <c r="O7" s="2"/>
      <c r="P7" s="2"/>
      <c r="Q7" s="2"/>
      <c r="R7" s="2"/>
      <c r="S7" s="3"/>
      <c r="T7" s="1"/>
      <c r="U7" s="3"/>
      <c r="V7" s="2"/>
      <c r="W7" s="2"/>
      <c r="X7" s="2"/>
      <c r="Y7" s="2"/>
      <c r="Z7" s="67"/>
      <c r="AA7" s="81"/>
      <c r="AB7" s="17"/>
      <c r="AC7" s="17"/>
      <c r="AD7" s="17"/>
      <c r="AE7" s="17"/>
      <c r="AF7" s="17"/>
      <c r="AG7" s="17"/>
      <c r="AH7" s="17"/>
      <c r="AI7" s="17"/>
      <c r="AJ7" s="17"/>
      <c r="AK7" s="17"/>
      <c r="AL7" s="17"/>
      <c r="AM7" s="17"/>
      <c r="AN7" s="17"/>
      <c r="AO7" s="17"/>
      <c r="AP7" s="17"/>
      <c r="AQ7" s="17"/>
    </row>
    <row r="8" spans="1:52" ht="31.5" customHeight="1" x14ac:dyDescent="0.25">
      <c r="A8" s="42" t="s">
        <v>7</v>
      </c>
      <c r="B8" s="66" t="s">
        <v>8</v>
      </c>
      <c r="C8" s="192" t="s">
        <v>9</v>
      </c>
      <c r="D8" s="148"/>
      <c r="E8" s="147" t="s">
        <v>57</v>
      </c>
      <c r="F8" s="148"/>
      <c r="G8" s="192" t="s">
        <v>10</v>
      </c>
      <c r="H8" s="193"/>
      <c r="I8" s="193"/>
      <c r="J8" s="148"/>
      <c r="K8" s="201" t="s">
        <v>11</v>
      </c>
      <c r="L8" s="201"/>
      <c r="M8" s="201"/>
      <c r="N8" s="58" t="s">
        <v>7</v>
      </c>
      <c r="O8" s="61" t="s">
        <v>8</v>
      </c>
      <c r="P8" s="192" t="s">
        <v>9</v>
      </c>
      <c r="Q8" s="193"/>
      <c r="R8" s="147" t="s">
        <v>57</v>
      </c>
      <c r="S8" s="148"/>
      <c r="T8" s="192" t="s">
        <v>10</v>
      </c>
      <c r="U8" s="193"/>
      <c r="V8" s="193"/>
      <c r="W8" s="148"/>
      <c r="X8" s="201" t="s">
        <v>11</v>
      </c>
      <c r="Y8" s="201"/>
      <c r="Z8" s="201"/>
      <c r="AA8" s="69"/>
      <c r="AB8" s="17"/>
      <c r="AC8" s="17"/>
      <c r="AD8" s="17"/>
      <c r="AE8" s="17"/>
      <c r="AF8" s="17"/>
      <c r="AG8" s="17"/>
      <c r="AH8" s="17"/>
      <c r="AI8" s="17"/>
      <c r="AJ8" s="17"/>
      <c r="AK8" s="17"/>
      <c r="AL8" s="17" t="s">
        <v>12</v>
      </c>
      <c r="AM8" s="17" t="s">
        <v>13</v>
      </c>
      <c r="AN8" s="17"/>
      <c r="AO8" s="17"/>
      <c r="AP8" s="17"/>
      <c r="AQ8" s="17"/>
    </row>
    <row r="9" spans="1:52" ht="26.1" customHeight="1" x14ac:dyDescent="0.25">
      <c r="A9" s="20">
        <v>347</v>
      </c>
      <c r="B9" s="5" t="b">
        <v>0</v>
      </c>
      <c r="C9" s="195"/>
      <c r="D9" s="196"/>
      <c r="E9" s="199"/>
      <c r="F9" s="200"/>
      <c r="G9" s="189" t="s">
        <v>38</v>
      </c>
      <c r="H9" s="190"/>
      <c r="I9" s="190"/>
      <c r="J9" s="21"/>
      <c r="K9" s="202" t="s">
        <v>14</v>
      </c>
      <c r="L9" s="203"/>
      <c r="M9" s="6"/>
      <c r="N9" s="4">
        <v>367</v>
      </c>
      <c r="O9" s="7" t="b">
        <v>0</v>
      </c>
      <c r="P9" s="195"/>
      <c r="Q9" s="196"/>
      <c r="R9" s="199"/>
      <c r="S9" s="200"/>
      <c r="T9" s="189" t="s">
        <v>38</v>
      </c>
      <c r="U9" s="190"/>
      <c r="V9" s="190"/>
      <c r="W9" s="21"/>
      <c r="X9" s="204" t="s">
        <v>14</v>
      </c>
      <c r="Y9" s="179"/>
      <c r="Z9" s="6"/>
      <c r="AA9" s="48"/>
      <c r="AL9" t="str">
        <f>J9&amp;M9</f>
        <v/>
      </c>
      <c r="AM9" t="str">
        <f>W9&amp;Z9</f>
        <v/>
      </c>
    </row>
    <row r="10" spans="1:52" ht="3" customHeight="1" x14ac:dyDescent="0.25">
      <c r="A10" s="43"/>
      <c r="B10" s="9"/>
      <c r="C10" s="185"/>
      <c r="D10" s="191"/>
      <c r="E10" s="185"/>
      <c r="F10" s="186"/>
      <c r="G10" s="180"/>
      <c r="H10" s="181"/>
      <c r="I10" s="181"/>
      <c r="J10" s="182"/>
      <c r="K10" s="180"/>
      <c r="L10" s="181"/>
      <c r="M10" s="194"/>
      <c r="N10" s="58"/>
      <c r="O10" s="10"/>
      <c r="P10" s="185"/>
      <c r="Q10" s="191"/>
      <c r="R10" s="185"/>
      <c r="S10" s="186"/>
      <c r="T10" s="180"/>
      <c r="U10" s="181"/>
      <c r="V10" s="181"/>
      <c r="W10" s="182"/>
      <c r="X10" s="180"/>
      <c r="Y10" s="181"/>
      <c r="Z10" s="194"/>
      <c r="AA10" s="48"/>
    </row>
    <row r="11" spans="1:52" ht="26.1" customHeight="1" x14ac:dyDescent="0.25">
      <c r="A11" s="20">
        <v>348</v>
      </c>
      <c r="B11" s="5" t="b">
        <v>0</v>
      </c>
      <c r="C11" s="195"/>
      <c r="D11" s="196"/>
      <c r="E11" s="199"/>
      <c r="F11" s="200"/>
      <c r="G11" s="189" t="s">
        <v>38</v>
      </c>
      <c r="H11" s="190"/>
      <c r="I11" s="190"/>
      <c r="J11" s="21"/>
      <c r="K11" s="197" t="s">
        <v>14</v>
      </c>
      <c r="L11" s="198"/>
      <c r="M11" s="21"/>
      <c r="N11" s="4">
        <v>368</v>
      </c>
      <c r="O11" s="7" t="b">
        <v>0</v>
      </c>
      <c r="P11" s="195"/>
      <c r="Q11" s="196"/>
      <c r="R11" s="199"/>
      <c r="S11" s="200"/>
      <c r="T11" s="189" t="s">
        <v>38</v>
      </c>
      <c r="U11" s="190"/>
      <c r="V11" s="190"/>
      <c r="W11" s="21"/>
      <c r="X11" s="189" t="s">
        <v>14</v>
      </c>
      <c r="Y11" s="190"/>
      <c r="Z11" s="21"/>
      <c r="AA11" s="48"/>
      <c r="AL11" t="str">
        <f>J11&amp;M11</f>
        <v/>
      </c>
      <c r="AM11" t="str">
        <f>W11&amp;Z11</f>
        <v/>
      </c>
    </row>
    <row r="12" spans="1:52" ht="3" customHeight="1" x14ac:dyDescent="0.25">
      <c r="A12" s="43"/>
      <c r="B12" s="9"/>
      <c r="C12" s="185"/>
      <c r="D12" s="191"/>
      <c r="E12" s="71"/>
      <c r="F12" s="72"/>
      <c r="G12" s="180"/>
      <c r="H12" s="181"/>
      <c r="I12" s="181"/>
      <c r="J12" s="182"/>
      <c r="K12" s="180"/>
      <c r="L12" s="181"/>
      <c r="M12" s="194"/>
      <c r="N12" s="58"/>
      <c r="O12" s="10"/>
      <c r="P12" s="185"/>
      <c r="Q12" s="191"/>
      <c r="R12" s="185"/>
      <c r="S12" s="186"/>
      <c r="T12" s="180"/>
      <c r="U12" s="181"/>
      <c r="V12" s="181"/>
      <c r="W12" s="182"/>
      <c r="X12" s="180"/>
      <c r="Y12" s="181"/>
      <c r="Z12" s="194"/>
      <c r="AA12" s="48"/>
      <c r="AL12" t="str">
        <f>J12&amp;M12</f>
        <v/>
      </c>
      <c r="AM12" t="str">
        <f>W12&amp;Z12</f>
        <v/>
      </c>
    </row>
    <row r="13" spans="1:52" ht="26.1" customHeight="1" x14ac:dyDescent="0.25">
      <c r="A13" s="20">
        <v>349</v>
      </c>
      <c r="B13" s="5" t="b">
        <v>0</v>
      </c>
      <c r="C13" s="195"/>
      <c r="D13" s="196"/>
      <c r="E13" s="199"/>
      <c r="F13" s="200"/>
      <c r="G13" s="189" t="s">
        <v>38</v>
      </c>
      <c r="H13" s="190"/>
      <c r="I13" s="190"/>
      <c r="J13" s="21"/>
      <c r="K13" s="202" t="s">
        <v>14</v>
      </c>
      <c r="L13" s="203"/>
      <c r="M13" s="6"/>
      <c r="N13" s="4">
        <v>369</v>
      </c>
      <c r="O13" s="7" t="b">
        <v>0</v>
      </c>
      <c r="P13" s="195"/>
      <c r="Q13" s="196"/>
      <c r="R13" s="199"/>
      <c r="S13" s="200"/>
      <c r="T13" s="189" t="s">
        <v>38</v>
      </c>
      <c r="U13" s="190"/>
      <c r="V13" s="190"/>
      <c r="W13" s="21"/>
      <c r="X13" s="204" t="s">
        <v>14</v>
      </c>
      <c r="Y13" s="179"/>
      <c r="Z13" s="6"/>
      <c r="AA13" s="48"/>
      <c r="AL13" t="str">
        <f>J13&amp;M13</f>
        <v/>
      </c>
      <c r="AM13" t="str">
        <f>W13&amp;Z13</f>
        <v/>
      </c>
    </row>
    <row r="14" spans="1:52" ht="3" customHeight="1" x14ac:dyDescent="0.25">
      <c r="A14" s="43"/>
      <c r="B14" s="9"/>
      <c r="C14" s="185"/>
      <c r="D14" s="191"/>
      <c r="E14" s="185"/>
      <c r="F14" s="186"/>
      <c r="G14" s="180"/>
      <c r="H14" s="181"/>
      <c r="I14" s="181"/>
      <c r="J14" s="182"/>
      <c r="K14" s="180"/>
      <c r="L14" s="181"/>
      <c r="M14" s="194"/>
      <c r="N14" s="58"/>
      <c r="O14" s="10"/>
      <c r="P14" s="185"/>
      <c r="Q14" s="191"/>
      <c r="R14" s="185"/>
      <c r="S14" s="186"/>
      <c r="T14" s="180"/>
      <c r="U14" s="181"/>
      <c r="V14" s="181"/>
      <c r="W14" s="182"/>
      <c r="X14" s="180"/>
      <c r="Y14" s="181"/>
      <c r="Z14" s="194"/>
      <c r="AA14" s="48"/>
    </row>
    <row r="15" spans="1:52" ht="26.1" customHeight="1" x14ac:dyDescent="0.25">
      <c r="A15" s="20">
        <v>350</v>
      </c>
      <c r="B15" s="5" t="b">
        <v>0</v>
      </c>
      <c r="C15" s="195"/>
      <c r="D15" s="196"/>
      <c r="E15" s="199"/>
      <c r="F15" s="200"/>
      <c r="G15" s="189" t="s">
        <v>38</v>
      </c>
      <c r="H15" s="190"/>
      <c r="I15" s="190"/>
      <c r="J15" s="21"/>
      <c r="K15" s="197" t="s">
        <v>14</v>
      </c>
      <c r="L15" s="198"/>
      <c r="M15" s="21"/>
      <c r="N15" s="4">
        <v>370</v>
      </c>
      <c r="O15" s="70" t="b">
        <v>0</v>
      </c>
      <c r="P15" s="195"/>
      <c r="Q15" s="196"/>
      <c r="R15" s="199"/>
      <c r="S15" s="200"/>
      <c r="T15" s="189" t="s">
        <v>38</v>
      </c>
      <c r="U15" s="190"/>
      <c r="V15" s="190"/>
      <c r="W15" s="21"/>
      <c r="X15" s="189" t="s">
        <v>14</v>
      </c>
      <c r="Y15" s="190"/>
      <c r="Z15" s="21"/>
      <c r="AA15" s="48"/>
      <c r="AL15" t="str">
        <f>J15&amp;M15</f>
        <v/>
      </c>
      <c r="AM15" t="str">
        <f>W15&amp;Z15</f>
        <v/>
      </c>
    </row>
    <row r="16" spans="1:52" ht="3" customHeight="1" x14ac:dyDescent="0.25">
      <c r="A16" s="43"/>
      <c r="B16" s="9"/>
      <c r="C16" s="185"/>
      <c r="D16" s="191"/>
      <c r="E16" s="71"/>
      <c r="F16" s="72"/>
      <c r="G16" s="180"/>
      <c r="H16" s="181"/>
      <c r="I16" s="181"/>
      <c r="J16" s="182"/>
      <c r="K16" s="180"/>
      <c r="L16" s="181"/>
      <c r="M16" s="194"/>
      <c r="N16" s="58"/>
      <c r="O16" s="10"/>
      <c r="P16" s="185"/>
      <c r="Q16" s="191"/>
      <c r="R16" s="185"/>
      <c r="S16" s="186"/>
      <c r="T16" s="180"/>
      <c r="U16" s="181"/>
      <c r="V16" s="181"/>
      <c r="W16" s="182"/>
      <c r="X16" s="180"/>
      <c r="Y16" s="181"/>
      <c r="Z16" s="194"/>
      <c r="AA16" s="48"/>
      <c r="AL16" t="str">
        <f>J16&amp;M16</f>
        <v/>
      </c>
      <c r="AM16" t="str">
        <f>W16&amp;Z16</f>
        <v/>
      </c>
    </row>
    <row r="17" spans="1:39" ht="26.1" customHeight="1" x14ac:dyDescent="0.25">
      <c r="A17" s="20">
        <v>351</v>
      </c>
      <c r="B17" s="5" t="b">
        <v>0</v>
      </c>
      <c r="C17" s="195"/>
      <c r="D17" s="196"/>
      <c r="E17" s="199"/>
      <c r="F17" s="200"/>
      <c r="G17" s="189" t="s">
        <v>38</v>
      </c>
      <c r="H17" s="190"/>
      <c r="I17" s="190"/>
      <c r="J17" s="21"/>
      <c r="K17" s="202" t="s">
        <v>14</v>
      </c>
      <c r="L17" s="203"/>
      <c r="M17" s="6"/>
      <c r="N17" s="4">
        <v>371</v>
      </c>
      <c r="O17" s="7" t="b">
        <v>0</v>
      </c>
      <c r="P17" s="195"/>
      <c r="Q17" s="196"/>
      <c r="R17" s="199"/>
      <c r="S17" s="200"/>
      <c r="T17" s="189" t="s">
        <v>38</v>
      </c>
      <c r="U17" s="190"/>
      <c r="V17" s="190"/>
      <c r="W17" s="21"/>
      <c r="X17" s="204" t="s">
        <v>14</v>
      </c>
      <c r="Y17" s="179"/>
      <c r="Z17" s="6"/>
      <c r="AA17" s="48"/>
      <c r="AL17" t="str">
        <f>J17&amp;M17</f>
        <v/>
      </c>
      <c r="AM17" t="str">
        <f>W17&amp;Z17</f>
        <v/>
      </c>
    </row>
    <row r="18" spans="1:39" ht="3" customHeight="1" x14ac:dyDescent="0.25">
      <c r="A18" s="43"/>
      <c r="B18" s="9"/>
      <c r="C18" s="185"/>
      <c r="D18" s="191"/>
      <c r="E18" s="185"/>
      <c r="F18" s="186"/>
      <c r="G18" s="180"/>
      <c r="H18" s="181"/>
      <c r="I18" s="181"/>
      <c r="J18" s="182"/>
      <c r="K18" s="180"/>
      <c r="L18" s="181"/>
      <c r="M18" s="194"/>
      <c r="N18" s="58"/>
      <c r="O18" s="10"/>
      <c r="P18" s="185"/>
      <c r="Q18" s="191"/>
      <c r="R18" s="185"/>
      <c r="S18" s="186"/>
      <c r="T18" s="180"/>
      <c r="U18" s="181"/>
      <c r="V18" s="181"/>
      <c r="W18" s="182"/>
      <c r="X18" s="180"/>
      <c r="Y18" s="181"/>
      <c r="Z18" s="194"/>
      <c r="AA18" s="48"/>
    </row>
    <row r="19" spans="1:39" ht="26.1" customHeight="1" x14ac:dyDescent="0.25">
      <c r="A19" s="20">
        <v>352</v>
      </c>
      <c r="B19" s="5" t="b">
        <v>0</v>
      </c>
      <c r="C19" s="195"/>
      <c r="D19" s="196"/>
      <c r="E19" s="199"/>
      <c r="F19" s="200"/>
      <c r="G19" s="189" t="s">
        <v>38</v>
      </c>
      <c r="H19" s="190"/>
      <c r="I19" s="190"/>
      <c r="J19" s="21"/>
      <c r="K19" s="197" t="s">
        <v>14</v>
      </c>
      <c r="L19" s="198"/>
      <c r="M19" s="21"/>
      <c r="N19" s="4">
        <v>372</v>
      </c>
      <c r="O19" s="7" t="b">
        <v>0</v>
      </c>
      <c r="P19" s="195"/>
      <c r="Q19" s="196"/>
      <c r="R19" s="199"/>
      <c r="S19" s="200"/>
      <c r="T19" s="189" t="s">
        <v>38</v>
      </c>
      <c r="U19" s="190"/>
      <c r="V19" s="190"/>
      <c r="W19" s="21"/>
      <c r="X19" s="189" t="s">
        <v>14</v>
      </c>
      <c r="Y19" s="190"/>
      <c r="Z19" s="21"/>
      <c r="AA19" s="48"/>
      <c r="AL19" t="str">
        <f>J19&amp;M19</f>
        <v/>
      </c>
      <c r="AM19" t="str">
        <f>W19&amp;Z19</f>
        <v/>
      </c>
    </row>
    <row r="20" spans="1:39" ht="3" customHeight="1" x14ac:dyDescent="0.25">
      <c r="A20" s="43"/>
      <c r="B20" s="9"/>
      <c r="C20" s="185"/>
      <c r="D20" s="191"/>
      <c r="E20" s="71"/>
      <c r="F20" s="72"/>
      <c r="G20" s="180"/>
      <c r="H20" s="181"/>
      <c r="I20" s="181"/>
      <c r="J20" s="182"/>
      <c r="K20" s="180"/>
      <c r="L20" s="181"/>
      <c r="M20" s="194"/>
      <c r="N20" s="58"/>
      <c r="O20" s="10"/>
      <c r="P20" s="185"/>
      <c r="Q20" s="191"/>
      <c r="R20" s="185"/>
      <c r="S20" s="186"/>
      <c r="T20" s="180"/>
      <c r="U20" s="181"/>
      <c r="V20" s="181"/>
      <c r="W20" s="182"/>
      <c r="X20" s="180"/>
      <c r="Y20" s="181"/>
      <c r="Z20" s="194"/>
      <c r="AA20" s="48"/>
      <c r="AL20" t="str">
        <f>J20&amp;M20</f>
        <v/>
      </c>
      <c r="AM20" t="str">
        <f>W20&amp;Z20</f>
        <v/>
      </c>
    </row>
    <row r="21" spans="1:39" ht="26.1" customHeight="1" x14ac:dyDescent="0.25">
      <c r="A21" s="20">
        <v>353</v>
      </c>
      <c r="B21" s="5" t="b">
        <v>0</v>
      </c>
      <c r="C21" s="195"/>
      <c r="D21" s="196"/>
      <c r="E21" s="199"/>
      <c r="F21" s="200"/>
      <c r="G21" s="189" t="s">
        <v>38</v>
      </c>
      <c r="H21" s="190"/>
      <c r="I21" s="190"/>
      <c r="J21" s="21"/>
      <c r="K21" s="202" t="s">
        <v>14</v>
      </c>
      <c r="L21" s="203"/>
      <c r="M21" s="6"/>
      <c r="N21" s="4">
        <v>373</v>
      </c>
      <c r="O21" s="7" t="b">
        <v>0</v>
      </c>
      <c r="P21" s="195"/>
      <c r="Q21" s="196"/>
      <c r="R21" s="199"/>
      <c r="S21" s="200"/>
      <c r="T21" s="189" t="s">
        <v>38</v>
      </c>
      <c r="U21" s="190"/>
      <c r="V21" s="190"/>
      <c r="W21" s="21"/>
      <c r="X21" s="204" t="s">
        <v>14</v>
      </c>
      <c r="Y21" s="179"/>
      <c r="Z21" s="6"/>
      <c r="AA21" s="48"/>
      <c r="AL21" t="str">
        <f>J21&amp;M21</f>
        <v/>
      </c>
      <c r="AM21" t="str">
        <f>W21&amp;Z21</f>
        <v/>
      </c>
    </row>
    <row r="22" spans="1:39" ht="3" customHeight="1" x14ac:dyDescent="0.25">
      <c r="A22" s="43">
        <v>34</v>
      </c>
      <c r="B22" s="9"/>
      <c r="C22" s="185"/>
      <c r="D22" s="191"/>
      <c r="E22" s="185"/>
      <c r="F22" s="186"/>
      <c r="G22" s="180"/>
      <c r="H22" s="181"/>
      <c r="I22" s="181"/>
      <c r="J22" s="182"/>
      <c r="K22" s="180"/>
      <c r="L22" s="181"/>
      <c r="M22" s="194"/>
      <c r="N22" s="58"/>
      <c r="O22" s="10"/>
      <c r="P22" s="185"/>
      <c r="Q22" s="191"/>
      <c r="R22" s="185"/>
      <c r="S22" s="186"/>
      <c r="T22" s="180"/>
      <c r="U22" s="181"/>
      <c r="V22" s="181"/>
      <c r="W22" s="182"/>
      <c r="X22" s="180"/>
      <c r="Y22" s="181"/>
      <c r="Z22" s="194"/>
      <c r="AA22" s="48"/>
    </row>
    <row r="23" spans="1:39" ht="26.1" customHeight="1" x14ac:dyDescent="0.25">
      <c r="A23" s="20">
        <v>354</v>
      </c>
      <c r="B23" s="5" t="b">
        <v>0</v>
      </c>
      <c r="C23" s="195"/>
      <c r="D23" s="196"/>
      <c r="E23" s="199"/>
      <c r="F23" s="200"/>
      <c r="G23" s="189" t="s">
        <v>38</v>
      </c>
      <c r="H23" s="190"/>
      <c r="I23" s="190"/>
      <c r="J23" s="21"/>
      <c r="K23" s="197" t="s">
        <v>14</v>
      </c>
      <c r="L23" s="198"/>
      <c r="M23" s="21"/>
      <c r="N23" s="4">
        <v>374</v>
      </c>
      <c r="O23" s="7" t="b">
        <v>0</v>
      </c>
      <c r="P23" s="195"/>
      <c r="Q23" s="196"/>
      <c r="R23" s="199"/>
      <c r="S23" s="200"/>
      <c r="T23" s="189" t="s">
        <v>38</v>
      </c>
      <c r="U23" s="190"/>
      <c r="V23" s="190"/>
      <c r="W23" s="21"/>
      <c r="X23" s="189" t="s">
        <v>14</v>
      </c>
      <c r="Y23" s="190"/>
      <c r="Z23" s="21"/>
      <c r="AA23" s="48"/>
      <c r="AL23" t="str">
        <f>J23&amp;M23</f>
        <v/>
      </c>
      <c r="AM23" t="str">
        <f>W23&amp;Z23</f>
        <v/>
      </c>
    </row>
    <row r="24" spans="1:39" ht="3" customHeight="1" x14ac:dyDescent="0.25">
      <c r="A24" s="43"/>
      <c r="B24" s="9"/>
      <c r="C24" s="185"/>
      <c r="D24" s="191"/>
      <c r="E24" s="71"/>
      <c r="F24" s="72"/>
      <c r="G24" s="180"/>
      <c r="H24" s="181"/>
      <c r="I24" s="181"/>
      <c r="J24" s="182"/>
      <c r="K24" s="180"/>
      <c r="L24" s="181"/>
      <c r="M24" s="194"/>
      <c r="N24" s="58"/>
      <c r="O24" s="10"/>
      <c r="P24" s="185"/>
      <c r="Q24" s="191"/>
      <c r="R24" s="185"/>
      <c r="S24" s="186"/>
      <c r="T24" s="180"/>
      <c r="U24" s="181"/>
      <c r="V24" s="181"/>
      <c r="W24" s="182"/>
      <c r="X24" s="180"/>
      <c r="Y24" s="181"/>
      <c r="Z24" s="194"/>
      <c r="AA24" s="48"/>
      <c r="AL24" t="str">
        <f>J24&amp;M24</f>
        <v/>
      </c>
      <c r="AM24" t="str">
        <f>W24&amp;Z24</f>
        <v/>
      </c>
    </row>
    <row r="25" spans="1:39" ht="26.1" customHeight="1" x14ac:dyDescent="0.25">
      <c r="A25" s="20">
        <v>355</v>
      </c>
      <c r="B25" s="5" t="b">
        <v>0</v>
      </c>
      <c r="C25" s="195"/>
      <c r="D25" s="196"/>
      <c r="E25" s="199"/>
      <c r="F25" s="200"/>
      <c r="G25" s="189" t="s">
        <v>38</v>
      </c>
      <c r="H25" s="190"/>
      <c r="I25" s="190"/>
      <c r="J25" s="21"/>
      <c r="K25" s="202" t="s">
        <v>14</v>
      </c>
      <c r="L25" s="203"/>
      <c r="M25" s="6"/>
      <c r="N25" s="4">
        <v>375</v>
      </c>
      <c r="O25" s="7" t="b">
        <v>0</v>
      </c>
      <c r="P25" s="195"/>
      <c r="Q25" s="196"/>
      <c r="R25" s="199"/>
      <c r="S25" s="200"/>
      <c r="T25" s="189" t="s">
        <v>38</v>
      </c>
      <c r="U25" s="190"/>
      <c r="V25" s="190"/>
      <c r="W25" s="21"/>
      <c r="X25" s="204" t="s">
        <v>14</v>
      </c>
      <c r="Y25" s="179"/>
      <c r="Z25" s="6"/>
      <c r="AA25" s="48"/>
      <c r="AL25" t="str">
        <f>J25&amp;M25</f>
        <v/>
      </c>
      <c r="AM25" t="str">
        <f>W25&amp;Z25</f>
        <v/>
      </c>
    </row>
    <row r="26" spans="1:39" ht="3" customHeight="1" x14ac:dyDescent="0.25">
      <c r="A26" s="43"/>
      <c r="B26" s="9"/>
      <c r="C26" s="185"/>
      <c r="D26" s="191"/>
      <c r="E26" s="185"/>
      <c r="F26" s="186"/>
      <c r="G26" s="180"/>
      <c r="H26" s="181"/>
      <c r="I26" s="181"/>
      <c r="J26" s="182"/>
      <c r="K26" s="180"/>
      <c r="L26" s="181"/>
      <c r="M26" s="194"/>
      <c r="N26" s="58">
        <v>56</v>
      </c>
      <c r="O26" s="10"/>
      <c r="P26" s="185"/>
      <c r="Q26" s="191"/>
      <c r="R26" s="185"/>
      <c r="S26" s="186"/>
      <c r="T26" s="180"/>
      <c r="U26" s="181"/>
      <c r="V26" s="181"/>
      <c r="W26" s="182"/>
      <c r="X26" s="180"/>
      <c r="Y26" s="181"/>
      <c r="Z26" s="194"/>
      <c r="AA26" s="48"/>
    </row>
    <row r="27" spans="1:39" ht="26.1" customHeight="1" x14ac:dyDescent="0.25">
      <c r="A27" s="20">
        <v>356</v>
      </c>
      <c r="B27" s="5" t="b">
        <v>0</v>
      </c>
      <c r="C27" s="195"/>
      <c r="D27" s="196"/>
      <c r="E27" s="199"/>
      <c r="F27" s="200"/>
      <c r="G27" s="189" t="s">
        <v>38</v>
      </c>
      <c r="H27" s="190"/>
      <c r="I27" s="190"/>
      <c r="J27" s="21"/>
      <c r="K27" s="197" t="s">
        <v>14</v>
      </c>
      <c r="L27" s="198"/>
      <c r="M27" s="21"/>
      <c r="N27" s="4">
        <v>376</v>
      </c>
      <c r="O27" s="7" t="b">
        <v>0</v>
      </c>
      <c r="P27" s="195"/>
      <c r="Q27" s="196"/>
      <c r="R27" s="199"/>
      <c r="S27" s="200"/>
      <c r="T27" s="189" t="s">
        <v>38</v>
      </c>
      <c r="U27" s="190"/>
      <c r="V27" s="190"/>
      <c r="W27" s="21"/>
      <c r="X27" s="189" t="s">
        <v>14</v>
      </c>
      <c r="Y27" s="190"/>
      <c r="Z27" s="21"/>
      <c r="AA27" s="48"/>
      <c r="AL27" t="str">
        <f>J27&amp;M27</f>
        <v/>
      </c>
      <c r="AM27" t="str">
        <f>W27&amp;Z27</f>
        <v/>
      </c>
    </row>
    <row r="28" spans="1:39" ht="3" customHeight="1" x14ac:dyDescent="0.25">
      <c r="A28" s="43"/>
      <c r="B28" s="9"/>
      <c r="C28" s="185"/>
      <c r="D28" s="191"/>
      <c r="E28" s="71"/>
      <c r="F28" s="72"/>
      <c r="G28" s="180"/>
      <c r="H28" s="181"/>
      <c r="I28" s="181"/>
      <c r="J28" s="182"/>
      <c r="K28" s="180"/>
      <c r="L28" s="181"/>
      <c r="M28" s="194"/>
      <c r="N28" s="58"/>
      <c r="O28" s="10"/>
      <c r="P28" s="185"/>
      <c r="Q28" s="191"/>
      <c r="R28" s="185"/>
      <c r="S28" s="186"/>
      <c r="T28" s="180"/>
      <c r="U28" s="181"/>
      <c r="V28" s="181"/>
      <c r="W28" s="182"/>
      <c r="X28" s="180"/>
      <c r="Y28" s="181"/>
      <c r="Z28" s="194"/>
      <c r="AA28" s="48"/>
      <c r="AL28" t="str">
        <f>J28&amp;M28</f>
        <v/>
      </c>
      <c r="AM28" t="str">
        <f>W28&amp;Z28</f>
        <v/>
      </c>
    </row>
    <row r="29" spans="1:39" ht="26.1" customHeight="1" x14ac:dyDescent="0.25">
      <c r="A29" s="20">
        <v>357</v>
      </c>
      <c r="B29" s="5" t="b">
        <v>0</v>
      </c>
      <c r="C29" s="195"/>
      <c r="D29" s="196"/>
      <c r="E29" s="199"/>
      <c r="F29" s="200"/>
      <c r="G29" s="189" t="s">
        <v>38</v>
      </c>
      <c r="H29" s="190"/>
      <c r="I29" s="190"/>
      <c r="J29" s="21"/>
      <c r="K29" s="202" t="s">
        <v>14</v>
      </c>
      <c r="L29" s="203"/>
      <c r="M29" s="6"/>
      <c r="N29" s="4">
        <v>377</v>
      </c>
      <c r="O29" s="7" t="b">
        <v>0</v>
      </c>
      <c r="P29" s="195"/>
      <c r="Q29" s="196"/>
      <c r="R29" s="199"/>
      <c r="S29" s="200"/>
      <c r="T29" s="189" t="s">
        <v>38</v>
      </c>
      <c r="U29" s="190"/>
      <c r="V29" s="190"/>
      <c r="W29" s="21"/>
      <c r="X29" s="204" t="s">
        <v>14</v>
      </c>
      <c r="Y29" s="179"/>
      <c r="Z29" s="6"/>
      <c r="AA29" s="48"/>
      <c r="AL29" t="str">
        <f>J29&amp;M29</f>
        <v/>
      </c>
      <c r="AM29" t="str">
        <f>W29&amp;Z29</f>
        <v/>
      </c>
    </row>
    <row r="30" spans="1:39" ht="3" customHeight="1" x14ac:dyDescent="0.25">
      <c r="A30" s="43"/>
      <c r="B30" s="9"/>
      <c r="C30" s="185"/>
      <c r="D30" s="191"/>
      <c r="E30" s="185"/>
      <c r="F30" s="186"/>
      <c r="G30" s="180"/>
      <c r="H30" s="181"/>
      <c r="I30" s="181"/>
      <c r="J30" s="182"/>
      <c r="K30" s="180"/>
      <c r="L30" s="181"/>
      <c r="M30" s="194"/>
      <c r="N30" s="58"/>
      <c r="O30" s="10"/>
      <c r="P30" s="185"/>
      <c r="Q30" s="191"/>
      <c r="R30" s="185"/>
      <c r="S30" s="186"/>
      <c r="T30" s="180"/>
      <c r="U30" s="181"/>
      <c r="V30" s="181"/>
      <c r="W30" s="182"/>
      <c r="X30" s="180"/>
      <c r="Y30" s="181"/>
      <c r="Z30" s="194"/>
      <c r="AA30" s="48"/>
    </row>
    <row r="31" spans="1:39" ht="26.1" customHeight="1" x14ac:dyDescent="0.25">
      <c r="A31" s="20">
        <v>358</v>
      </c>
      <c r="B31" s="5" t="b">
        <v>0</v>
      </c>
      <c r="C31" s="195"/>
      <c r="D31" s="196"/>
      <c r="E31" s="199"/>
      <c r="F31" s="200"/>
      <c r="G31" s="189" t="s">
        <v>38</v>
      </c>
      <c r="H31" s="190"/>
      <c r="I31" s="190"/>
      <c r="J31" s="21"/>
      <c r="K31" s="197" t="s">
        <v>14</v>
      </c>
      <c r="L31" s="198"/>
      <c r="M31" s="21"/>
      <c r="N31" s="4">
        <v>378</v>
      </c>
      <c r="O31" s="7" t="b">
        <v>0</v>
      </c>
      <c r="P31" s="195"/>
      <c r="Q31" s="196"/>
      <c r="R31" s="199"/>
      <c r="S31" s="200"/>
      <c r="T31" s="189" t="s">
        <v>38</v>
      </c>
      <c r="U31" s="190"/>
      <c r="V31" s="190"/>
      <c r="W31" s="21"/>
      <c r="X31" s="189" t="s">
        <v>14</v>
      </c>
      <c r="Y31" s="190"/>
      <c r="Z31" s="21"/>
      <c r="AA31" s="48"/>
      <c r="AL31" t="str">
        <f>J31&amp;M31</f>
        <v/>
      </c>
      <c r="AM31" t="str">
        <f>W31&amp;Z31</f>
        <v/>
      </c>
    </row>
    <row r="32" spans="1:39" ht="3" customHeight="1" x14ac:dyDescent="0.25">
      <c r="A32" s="43"/>
      <c r="B32" s="9"/>
      <c r="C32" s="185"/>
      <c r="D32" s="191"/>
      <c r="E32" s="71"/>
      <c r="F32" s="72"/>
      <c r="G32" s="180"/>
      <c r="H32" s="181"/>
      <c r="I32" s="181"/>
      <c r="J32" s="182"/>
      <c r="K32" s="180"/>
      <c r="L32" s="181"/>
      <c r="M32" s="194"/>
      <c r="N32" s="58"/>
      <c r="O32" s="10"/>
      <c r="P32" s="185"/>
      <c r="Q32" s="191"/>
      <c r="R32" s="185"/>
      <c r="S32" s="186"/>
      <c r="T32" s="180"/>
      <c r="U32" s="181"/>
      <c r="V32" s="181"/>
      <c r="W32" s="182"/>
      <c r="X32" s="180"/>
      <c r="Y32" s="181"/>
      <c r="Z32" s="194"/>
      <c r="AA32" s="48"/>
      <c r="AL32" t="str">
        <f>J32&amp;M32</f>
        <v/>
      </c>
      <c r="AM32" t="str">
        <f>W32&amp;Z32</f>
        <v/>
      </c>
    </row>
    <row r="33" spans="1:39" ht="26.1" customHeight="1" x14ac:dyDescent="0.25">
      <c r="A33" s="20">
        <v>359</v>
      </c>
      <c r="B33" s="5" t="b">
        <v>0</v>
      </c>
      <c r="C33" s="195"/>
      <c r="D33" s="196"/>
      <c r="E33" s="199"/>
      <c r="F33" s="200"/>
      <c r="G33" s="189" t="s">
        <v>38</v>
      </c>
      <c r="H33" s="190"/>
      <c r="I33" s="190"/>
      <c r="J33" s="21"/>
      <c r="K33" s="202" t="s">
        <v>14</v>
      </c>
      <c r="L33" s="203"/>
      <c r="M33" s="6"/>
      <c r="N33" s="4">
        <v>379</v>
      </c>
      <c r="O33" s="7" t="b">
        <v>0</v>
      </c>
      <c r="P33" s="195"/>
      <c r="Q33" s="196"/>
      <c r="R33" s="199"/>
      <c r="S33" s="200"/>
      <c r="T33" s="189" t="s">
        <v>38</v>
      </c>
      <c r="U33" s="190"/>
      <c r="V33" s="190"/>
      <c r="W33" s="21"/>
      <c r="X33" s="204" t="s">
        <v>14</v>
      </c>
      <c r="Y33" s="179"/>
      <c r="Z33" s="6"/>
      <c r="AA33" s="48"/>
      <c r="AL33" t="str">
        <f>J33&amp;M33</f>
        <v/>
      </c>
      <c r="AM33" t="str">
        <f>W33&amp;Z33</f>
        <v/>
      </c>
    </row>
    <row r="34" spans="1:39" ht="3" customHeight="1" x14ac:dyDescent="0.25">
      <c r="A34" s="43"/>
      <c r="B34" s="9"/>
      <c r="C34" s="185"/>
      <c r="D34" s="191"/>
      <c r="E34" s="185"/>
      <c r="F34" s="186"/>
      <c r="G34" s="180"/>
      <c r="H34" s="181"/>
      <c r="I34" s="181"/>
      <c r="J34" s="182"/>
      <c r="K34" s="180"/>
      <c r="L34" s="181"/>
      <c r="M34" s="194"/>
      <c r="N34" s="58"/>
      <c r="O34" s="10"/>
      <c r="P34" s="185"/>
      <c r="Q34" s="191"/>
      <c r="R34" s="185"/>
      <c r="S34" s="186"/>
      <c r="T34" s="180"/>
      <c r="U34" s="181"/>
      <c r="V34" s="181"/>
      <c r="W34" s="182"/>
      <c r="X34" s="180"/>
      <c r="Y34" s="181"/>
      <c r="Z34" s="194"/>
      <c r="AA34" s="48"/>
    </row>
    <row r="35" spans="1:39" ht="26.1" customHeight="1" x14ac:dyDescent="0.25">
      <c r="A35" s="20">
        <v>360</v>
      </c>
      <c r="B35" s="5" t="b">
        <v>0</v>
      </c>
      <c r="C35" s="195"/>
      <c r="D35" s="196"/>
      <c r="E35" s="199"/>
      <c r="F35" s="200"/>
      <c r="G35" s="189" t="s">
        <v>38</v>
      </c>
      <c r="H35" s="190"/>
      <c r="I35" s="190"/>
      <c r="J35" s="21"/>
      <c r="K35" s="197" t="s">
        <v>14</v>
      </c>
      <c r="L35" s="198"/>
      <c r="M35" s="21"/>
      <c r="N35" s="4">
        <v>380</v>
      </c>
      <c r="O35" s="7" t="b">
        <v>0</v>
      </c>
      <c r="P35" s="195"/>
      <c r="Q35" s="196"/>
      <c r="R35" s="199"/>
      <c r="S35" s="200"/>
      <c r="T35" s="189" t="s">
        <v>38</v>
      </c>
      <c r="U35" s="190"/>
      <c r="V35" s="190"/>
      <c r="W35" s="21"/>
      <c r="X35" s="189" t="s">
        <v>14</v>
      </c>
      <c r="Y35" s="190"/>
      <c r="Z35" s="21"/>
      <c r="AA35" s="48"/>
      <c r="AL35" t="str">
        <f>J35&amp;M35</f>
        <v/>
      </c>
      <c r="AM35" t="str">
        <f>W35&amp;Z35</f>
        <v/>
      </c>
    </row>
    <row r="36" spans="1:39" ht="3" customHeight="1" x14ac:dyDescent="0.25">
      <c r="A36" s="43"/>
      <c r="B36" s="9"/>
      <c r="C36" s="185"/>
      <c r="D36" s="191"/>
      <c r="E36" s="71"/>
      <c r="F36" s="72"/>
      <c r="G36" s="180"/>
      <c r="H36" s="181"/>
      <c r="I36" s="181"/>
      <c r="J36" s="182"/>
      <c r="K36" s="180"/>
      <c r="L36" s="181"/>
      <c r="M36" s="194"/>
      <c r="N36" s="58"/>
      <c r="O36" s="10"/>
      <c r="P36" s="185"/>
      <c r="Q36" s="191"/>
      <c r="R36" s="185"/>
      <c r="S36" s="186"/>
      <c r="T36" s="180"/>
      <c r="U36" s="181"/>
      <c r="V36" s="181"/>
      <c r="W36" s="182"/>
      <c r="X36" s="180"/>
      <c r="Y36" s="181"/>
      <c r="Z36" s="194"/>
      <c r="AA36" s="48"/>
      <c r="AL36" t="str">
        <f>J36&amp;M36</f>
        <v/>
      </c>
      <c r="AM36" t="str">
        <f>W36&amp;Z36</f>
        <v/>
      </c>
    </row>
    <row r="37" spans="1:39" ht="26.1" customHeight="1" x14ac:dyDescent="0.25">
      <c r="A37" s="20">
        <v>361</v>
      </c>
      <c r="B37" s="5" t="b">
        <v>0</v>
      </c>
      <c r="C37" s="195"/>
      <c r="D37" s="196"/>
      <c r="E37" s="199"/>
      <c r="F37" s="200"/>
      <c r="G37" s="189" t="s">
        <v>38</v>
      </c>
      <c r="H37" s="190"/>
      <c r="I37" s="190"/>
      <c r="J37" s="21"/>
      <c r="K37" s="202" t="s">
        <v>14</v>
      </c>
      <c r="L37" s="203"/>
      <c r="M37" s="6"/>
      <c r="N37" s="4">
        <v>381</v>
      </c>
      <c r="O37" s="7" t="b">
        <v>0</v>
      </c>
      <c r="P37" s="195"/>
      <c r="Q37" s="196"/>
      <c r="R37" s="199"/>
      <c r="S37" s="200"/>
      <c r="T37" s="189" t="s">
        <v>38</v>
      </c>
      <c r="U37" s="190"/>
      <c r="V37" s="190"/>
      <c r="W37" s="21"/>
      <c r="X37" s="204" t="s">
        <v>14</v>
      </c>
      <c r="Y37" s="179"/>
      <c r="Z37" s="6"/>
      <c r="AA37" s="48"/>
      <c r="AL37" t="str">
        <f>J37&amp;M37</f>
        <v/>
      </c>
      <c r="AM37" t="str">
        <f>W37&amp;Z37</f>
        <v/>
      </c>
    </row>
    <row r="38" spans="1:39" ht="3" customHeight="1" x14ac:dyDescent="0.25">
      <c r="A38" s="43"/>
      <c r="B38" s="9"/>
      <c r="C38" s="185"/>
      <c r="D38" s="191"/>
      <c r="E38" s="185"/>
      <c r="F38" s="186"/>
      <c r="G38" s="180"/>
      <c r="H38" s="181"/>
      <c r="I38" s="181"/>
      <c r="J38" s="182"/>
      <c r="K38" s="180"/>
      <c r="L38" s="181"/>
      <c r="M38" s="194"/>
      <c r="N38" s="58"/>
      <c r="O38" s="10"/>
      <c r="P38" s="185"/>
      <c r="Q38" s="191"/>
      <c r="R38" s="185"/>
      <c r="S38" s="186"/>
      <c r="T38" s="180"/>
      <c r="U38" s="181"/>
      <c r="V38" s="181"/>
      <c r="W38" s="182"/>
      <c r="X38" s="180"/>
      <c r="Y38" s="181"/>
      <c r="Z38" s="194"/>
      <c r="AA38" s="48"/>
    </row>
    <row r="39" spans="1:39" ht="26.1" customHeight="1" x14ac:dyDescent="0.25">
      <c r="A39" s="20">
        <v>362</v>
      </c>
      <c r="B39" s="5" t="b">
        <v>0</v>
      </c>
      <c r="C39" s="195"/>
      <c r="D39" s="196"/>
      <c r="E39" s="199"/>
      <c r="F39" s="200"/>
      <c r="G39" s="189" t="s">
        <v>38</v>
      </c>
      <c r="H39" s="190"/>
      <c r="I39" s="190"/>
      <c r="J39" s="21"/>
      <c r="K39" s="197" t="s">
        <v>14</v>
      </c>
      <c r="L39" s="198"/>
      <c r="M39" s="21"/>
      <c r="N39" s="4">
        <v>382</v>
      </c>
      <c r="O39" s="7" t="b">
        <v>0</v>
      </c>
      <c r="P39" s="195"/>
      <c r="Q39" s="196"/>
      <c r="R39" s="199"/>
      <c r="S39" s="200"/>
      <c r="T39" s="189" t="s">
        <v>38</v>
      </c>
      <c r="U39" s="190"/>
      <c r="V39" s="190"/>
      <c r="W39" s="21"/>
      <c r="X39" s="189" t="s">
        <v>14</v>
      </c>
      <c r="Y39" s="190"/>
      <c r="Z39" s="21"/>
      <c r="AA39" s="48"/>
      <c r="AL39" t="str">
        <f>J39&amp;M39</f>
        <v/>
      </c>
      <c r="AM39" t="str">
        <f>W39&amp;Z39</f>
        <v/>
      </c>
    </row>
    <row r="40" spans="1:39" ht="3" customHeight="1" x14ac:dyDescent="0.25">
      <c r="A40" s="43"/>
      <c r="B40" s="9"/>
      <c r="C40" s="185"/>
      <c r="D40" s="191"/>
      <c r="E40" s="71"/>
      <c r="F40" s="72"/>
      <c r="G40" s="180"/>
      <c r="H40" s="181"/>
      <c r="I40" s="181"/>
      <c r="J40" s="182"/>
      <c r="K40" s="180"/>
      <c r="L40" s="181"/>
      <c r="M40" s="194"/>
      <c r="N40" s="58"/>
      <c r="O40" s="10"/>
      <c r="P40" s="185"/>
      <c r="Q40" s="191"/>
      <c r="R40" s="185"/>
      <c r="S40" s="186"/>
      <c r="T40" s="180"/>
      <c r="U40" s="181"/>
      <c r="V40" s="181"/>
      <c r="W40" s="182"/>
      <c r="X40" s="180"/>
      <c r="Y40" s="181"/>
      <c r="Z40" s="194"/>
      <c r="AA40" s="48"/>
      <c r="AL40" t="str">
        <f>J40&amp;M40</f>
        <v/>
      </c>
      <c r="AM40" t="str">
        <f>W40&amp;Z40</f>
        <v/>
      </c>
    </row>
    <row r="41" spans="1:39" ht="26.1" customHeight="1" x14ac:dyDescent="0.25">
      <c r="A41" s="20">
        <v>363</v>
      </c>
      <c r="B41" s="5" t="b">
        <v>0</v>
      </c>
      <c r="C41" s="195"/>
      <c r="D41" s="196"/>
      <c r="E41" s="199"/>
      <c r="F41" s="200"/>
      <c r="G41" s="189" t="s">
        <v>38</v>
      </c>
      <c r="H41" s="190"/>
      <c r="I41" s="190"/>
      <c r="J41" s="21"/>
      <c r="K41" s="202" t="s">
        <v>14</v>
      </c>
      <c r="L41" s="203"/>
      <c r="M41" s="6"/>
      <c r="N41" s="4">
        <v>383</v>
      </c>
      <c r="O41" s="7" t="b">
        <v>0</v>
      </c>
      <c r="P41" s="195"/>
      <c r="Q41" s="196"/>
      <c r="R41" s="199"/>
      <c r="S41" s="200"/>
      <c r="T41" s="189" t="s">
        <v>38</v>
      </c>
      <c r="U41" s="190"/>
      <c r="V41" s="190"/>
      <c r="W41" s="21"/>
      <c r="X41" s="204" t="s">
        <v>14</v>
      </c>
      <c r="Y41" s="179"/>
      <c r="Z41" s="6"/>
      <c r="AA41" s="48"/>
      <c r="AL41" t="str">
        <f>J41&amp;M41</f>
        <v/>
      </c>
      <c r="AM41" t="str">
        <f>W41&amp;Z41</f>
        <v/>
      </c>
    </row>
    <row r="42" spans="1:39" ht="3" customHeight="1" x14ac:dyDescent="0.25">
      <c r="A42" s="43"/>
      <c r="B42" s="9"/>
      <c r="C42" s="185"/>
      <c r="D42" s="191"/>
      <c r="E42" s="185"/>
      <c r="F42" s="186"/>
      <c r="G42" s="180"/>
      <c r="H42" s="181"/>
      <c r="I42" s="181"/>
      <c r="J42" s="182"/>
      <c r="K42" s="180"/>
      <c r="L42" s="181"/>
      <c r="M42" s="194"/>
      <c r="N42" s="58"/>
      <c r="O42" s="10"/>
      <c r="P42" s="185"/>
      <c r="Q42" s="191"/>
      <c r="R42" s="185"/>
      <c r="S42" s="186"/>
      <c r="T42" s="180"/>
      <c r="U42" s="181"/>
      <c r="V42" s="181"/>
      <c r="W42" s="182"/>
      <c r="X42" s="180"/>
      <c r="Y42" s="181"/>
      <c r="Z42" s="194"/>
      <c r="AA42" s="48"/>
    </row>
    <row r="43" spans="1:39" ht="26.1" customHeight="1" x14ac:dyDescent="0.25">
      <c r="A43" s="20">
        <v>364</v>
      </c>
      <c r="B43" s="5" t="b">
        <v>0</v>
      </c>
      <c r="C43" s="195"/>
      <c r="D43" s="196"/>
      <c r="E43" s="199"/>
      <c r="F43" s="200"/>
      <c r="G43" s="189" t="s">
        <v>38</v>
      </c>
      <c r="H43" s="190"/>
      <c r="I43" s="190"/>
      <c r="J43" s="21"/>
      <c r="K43" s="197" t="s">
        <v>14</v>
      </c>
      <c r="L43" s="198"/>
      <c r="M43" s="21"/>
      <c r="N43" s="4">
        <v>384</v>
      </c>
      <c r="O43" s="7" t="b">
        <v>0</v>
      </c>
      <c r="P43" s="195"/>
      <c r="Q43" s="196"/>
      <c r="R43" s="199"/>
      <c r="S43" s="200"/>
      <c r="T43" s="189" t="s">
        <v>38</v>
      </c>
      <c r="U43" s="190"/>
      <c r="V43" s="190"/>
      <c r="W43" s="21"/>
      <c r="X43" s="189" t="s">
        <v>14</v>
      </c>
      <c r="Y43" s="190"/>
      <c r="Z43" s="21"/>
      <c r="AA43" s="48"/>
      <c r="AL43" t="str">
        <f>J43&amp;M43</f>
        <v/>
      </c>
      <c r="AM43" t="str">
        <f>W43&amp;Z43</f>
        <v/>
      </c>
    </row>
    <row r="44" spans="1:39" ht="3" customHeight="1" x14ac:dyDescent="0.25">
      <c r="A44" s="43"/>
      <c r="B44" s="9"/>
      <c r="C44" s="185"/>
      <c r="D44" s="191"/>
      <c r="E44" s="71"/>
      <c r="F44" s="72"/>
      <c r="G44" s="180"/>
      <c r="H44" s="181"/>
      <c r="I44" s="181"/>
      <c r="J44" s="182"/>
      <c r="K44" s="180"/>
      <c r="L44" s="181"/>
      <c r="M44" s="194"/>
      <c r="N44" s="58"/>
      <c r="O44" s="10"/>
      <c r="P44" s="185"/>
      <c r="Q44" s="191"/>
      <c r="R44" s="185"/>
      <c r="S44" s="186"/>
      <c r="T44" s="180"/>
      <c r="U44" s="181"/>
      <c r="V44" s="181"/>
      <c r="W44" s="182"/>
      <c r="X44" s="180"/>
      <c r="Y44" s="181"/>
      <c r="Z44" s="194"/>
      <c r="AA44" s="48"/>
      <c r="AL44" t="str">
        <f>J44&amp;M44</f>
        <v/>
      </c>
      <c r="AM44" t="str">
        <f>W44&amp;Z44</f>
        <v/>
      </c>
    </row>
    <row r="45" spans="1:39" ht="26.1" customHeight="1" x14ac:dyDescent="0.25">
      <c r="A45" s="20">
        <v>365</v>
      </c>
      <c r="B45" s="5" t="b">
        <v>0</v>
      </c>
      <c r="C45" s="195"/>
      <c r="D45" s="196"/>
      <c r="E45" s="199"/>
      <c r="F45" s="200"/>
      <c r="G45" s="189" t="s">
        <v>38</v>
      </c>
      <c r="H45" s="190"/>
      <c r="I45" s="190"/>
      <c r="J45" s="21"/>
      <c r="K45" s="202" t="s">
        <v>14</v>
      </c>
      <c r="L45" s="203"/>
      <c r="M45" s="6"/>
      <c r="N45" s="4">
        <v>385</v>
      </c>
      <c r="O45" s="7" t="b">
        <v>0</v>
      </c>
      <c r="P45" s="195"/>
      <c r="Q45" s="196"/>
      <c r="R45" s="199"/>
      <c r="S45" s="200"/>
      <c r="T45" s="189" t="s">
        <v>38</v>
      </c>
      <c r="U45" s="190"/>
      <c r="V45" s="190"/>
      <c r="W45" s="21"/>
      <c r="X45" s="204" t="s">
        <v>14</v>
      </c>
      <c r="Y45" s="179"/>
      <c r="Z45" s="6"/>
      <c r="AA45" s="48"/>
      <c r="AL45" t="str">
        <f>J45&amp;M45</f>
        <v/>
      </c>
      <c r="AM45" t="str">
        <f>W45&amp;Z45</f>
        <v/>
      </c>
    </row>
    <row r="46" spans="1:39" ht="3" customHeight="1" x14ac:dyDescent="0.25">
      <c r="A46" s="43"/>
      <c r="B46" s="9"/>
      <c r="C46" s="185"/>
      <c r="D46" s="191"/>
      <c r="E46" s="185"/>
      <c r="F46" s="186"/>
      <c r="G46" s="180"/>
      <c r="H46" s="181"/>
      <c r="I46" s="181"/>
      <c r="J46" s="182"/>
      <c r="K46" s="180"/>
      <c r="L46" s="181"/>
      <c r="M46" s="194"/>
      <c r="N46" s="58"/>
      <c r="O46" s="10"/>
      <c r="P46" s="185"/>
      <c r="Q46" s="191"/>
      <c r="R46" s="185"/>
      <c r="S46" s="186"/>
      <c r="T46" s="180"/>
      <c r="U46" s="181"/>
      <c r="V46" s="181"/>
      <c r="W46" s="182"/>
      <c r="X46" s="180"/>
      <c r="Y46" s="181"/>
      <c r="Z46" s="194"/>
      <c r="AA46" s="48"/>
    </row>
    <row r="47" spans="1:39" ht="26.1" customHeight="1" x14ac:dyDescent="0.25">
      <c r="A47" s="20">
        <v>366</v>
      </c>
      <c r="B47" s="5" t="b">
        <v>0</v>
      </c>
      <c r="C47" s="195"/>
      <c r="D47" s="196"/>
      <c r="E47" s="199"/>
      <c r="F47" s="200"/>
      <c r="G47" s="189" t="s">
        <v>38</v>
      </c>
      <c r="H47" s="190"/>
      <c r="I47" s="190"/>
      <c r="J47" s="21"/>
      <c r="K47" s="197" t="s">
        <v>14</v>
      </c>
      <c r="L47" s="198"/>
      <c r="M47" s="21"/>
      <c r="N47" s="4">
        <v>386</v>
      </c>
      <c r="O47" s="7" t="b">
        <v>0</v>
      </c>
      <c r="P47" s="195"/>
      <c r="Q47" s="196"/>
      <c r="R47" s="199"/>
      <c r="S47" s="200"/>
      <c r="T47" s="189" t="s">
        <v>38</v>
      </c>
      <c r="U47" s="190"/>
      <c r="V47" s="190"/>
      <c r="W47" s="21"/>
      <c r="X47" s="189" t="s">
        <v>14</v>
      </c>
      <c r="Y47" s="190"/>
      <c r="Z47" s="21"/>
      <c r="AA47" s="48"/>
      <c r="AL47" t="str">
        <f>J47&amp;M47</f>
        <v/>
      </c>
      <c r="AM47" t="str">
        <f>W47&amp;Z47</f>
        <v/>
      </c>
    </row>
    <row r="48" spans="1:39" ht="3" customHeight="1" x14ac:dyDescent="0.25">
      <c r="A48" s="43"/>
      <c r="B48" s="9"/>
      <c r="C48" s="185"/>
      <c r="D48" s="191"/>
      <c r="E48" s="71"/>
      <c r="F48" s="72"/>
      <c r="G48" s="180"/>
      <c r="H48" s="181"/>
      <c r="I48" s="181"/>
      <c r="J48" s="182"/>
      <c r="K48" s="180"/>
      <c r="L48" s="181"/>
      <c r="M48" s="194"/>
      <c r="N48" s="58"/>
      <c r="O48" s="10"/>
      <c r="P48" s="185"/>
      <c r="Q48" s="191"/>
      <c r="R48" s="185"/>
      <c r="S48" s="186"/>
      <c r="T48" s="180"/>
      <c r="U48" s="181"/>
      <c r="V48" s="181"/>
      <c r="W48" s="182"/>
      <c r="X48" s="180"/>
      <c r="Y48" s="181"/>
      <c r="Z48" s="194"/>
      <c r="AA48" s="48"/>
      <c r="AL48" t="str">
        <f>J48&amp;M48</f>
        <v/>
      </c>
      <c r="AM48" t="str">
        <f>W48&amp;Z48</f>
        <v/>
      </c>
    </row>
    <row r="50" spans="1:38" hidden="1" x14ac:dyDescent="0.25">
      <c r="A50" t="s">
        <v>62</v>
      </c>
    </row>
    <row r="51" spans="1:38" ht="12.75" hidden="1" customHeight="1" x14ac:dyDescent="0.25">
      <c r="C51" t="s">
        <v>15</v>
      </c>
      <c r="G51" t="s">
        <v>65</v>
      </c>
      <c r="P51" s="176" t="s">
        <v>58</v>
      </c>
      <c r="Q51" s="176"/>
      <c r="W51" t="s">
        <v>16</v>
      </c>
    </row>
    <row r="52" spans="1:38" s="12" customFormat="1" ht="12.75" hidden="1" customHeight="1" x14ac:dyDescent="0.25">
      <c r="A52"/>
      <c r="B52"/>
      <c r="C52">
        <v>1</v>
      </c>
      <c r="D52">
        <f>COUNTIF($C$9:$C$47,"&lt;500")</f>
        <v>0</v>
      </c>
      <c r="E52"/>
      <c r="F52"/>
      <c r="G52" s="90" t="s">
        <v>66</v>
      </c>
      <c r="H52"/>
      <c r="I52"/>
      <c r="J52"/>
      <c r="K52"/>
      <c r="L52"/>
      <c r="M52"/>
      <c r="N52"/>
      <c r="O52"/>
      <c r="P52">
        <v>1</v>
      </c>
      <c r="Q52">
        <f>COUNTIF($P$9:$P$47,"&lt;500")</f>
        <v>0</v>
      </c>
      <c r="R52"/>
      <c r="S52"/>
      <c r="T52"/>
      <c r="U52"/>
      <c r="V52"/>
      <c r="W52" s="177">
        <f t="shared" ref="W52:W58" si="0">SUM(D52+Q52)</f>
        <v>0</v>
      </c>
      <c r="X52" s="177"/>
      <c r="Y52"/>
      <c r="Z52"/>
      <c r="AA52" s="50"/>
      <c r="AB52"/>
      <c r="AC52"/>
      <c r="AD52"/>
      <c r="AE52"/>
      <c r="AF52"/>
      <c r="AG52"/>
      <c r="AH52"/>
      <c r="AK52"/>
      <c r="AL52"/>
    </row>
    <row r="53" spans="1:38" s="12" customFormat="1" ht="12.75" hidden="1" customHeight="1" x14ac:dyDescent="0.25">
      <c r="A53"/>
      <c r="B53"/>
      <c r="C53">
        <v>2</v>
      </c>
      <c r="D53" s="13">
        <f>COUNTIF($C$9:$C$47,"&gt;=500")-COUNTIF($C$9:$C$47,"&gt;549")</f>
        <v>0</v>
      </c>
      <c r="E53" s="13"/>
      <c r="F53" s="13"/>
      <c r="G53" t="s">
        <v>67</v>
      </c>
      <c r="H53"/>
      <c r="I53"/>
      <c r="J53"/>
      <c r="K53"/>
      <c r="L53"/>
      <c r="M53"/>
      <c r="N53"/>
      <c r="O53"/>
      <c r="P53">
        <v>2</v>
      </c>
      <c r="Q53" s="13">
        <f>COUNTIF($P$9:$P$47,"&gt;=500")-COUNTIF($P$9:$P$47,"&gt;549")</f>
        <v>0</v>
      </c>
      <c r="R53" s="13"/>
      <c r="S53" s="13"/>
      <c r="T53"/>
      <c r="U53"/>
      <c r="V53"/>
      <c r="W53" s="177">
        <f t="shared" si="0"/>
        <v>0</v>
      </c>
      <c r="X53" s="177"/>
      <c r="Y53"/>
      <c r="Z53"/>
      <c r="AA53" s="50"/>
      <c r="AB53"/>
      <c r="AC53"/>
      <c r="AD53"/>
      <c r="AE53"/>
      <c r="AF53" s="13"/>
      <c r="AG53"/>
      <c r="AH53"/>
      <c r="AK53"/>
      <c r="AL53"/>
    </row>
    <row r="54" spans="1:38" s="12" customFormat="1" ht="12.75" hidden="1" customHeight="1" x14ac:dyDescent="0.25">
      <c r="A54"/>
      <c r="B54"/>
      <c r="C54">
        <v>3</v>
      </c>
      <c r="D54" s="13">
        <f>COUNTIF($C$9:$C$47,"&gt;=550")-COUNTIF($C$9:$C$47,"&gt;599")</f>
        <v>0</v>
      </c>
      <c r="E54" s="13"/>
      <c r="F54" s="13"/>
      <c r="G54" t="s">
        <v>64</v>
      </c>
      <c r="H54"/>
      <c r="I54"/>
      <c r="J54"/>
      <c r="K54"/>
      <c r="L54"/>
      <c r="M54"/>
      <c r="N54"/>
      <c r="O54"/>
      <c r="P54">
        <v>3</v>
      </c>
      <c r="Q54" s="13">
        <f>COUNTIF($P$9:$P$47,"&gt;=550")-COUNTIF($P$9:$P$47,"&gt;599")</f>
        <v>0</v>
      </c>
      <c r="R54" s="13"/>
      <c r="S54" s="13"/>
      <c r="T54"/>
      <c r="U54"/>
      <c r="V54"/>
      <c r="W54" s="177">
        <f t="shared" si="0"/>
        <v>0</v>
      </c>
      <c r="X54" s="177"/>
      <c r="Y54"/>
      <c r="Z54"/>
      <c r="AA54" s="50"/>
      <c r="AB54"/>
      <c r="AC54"/>
      <c r="AD54"/>
      <c r="AE54"/>
      <c r="AF54" s="13"/>
      <c r="AG54"/>
      <c r="AH54"/>
      <c r="AK54"/>
      <c r="AL54"/>
    </row>
    <row r="55" spans="1:38" s="12" customFormat="1" ht="12.75" hidden="1" customHeight="1" x14ac:dyDescent="0.25">
      <c r="A55"/>
      <c r="B55"/>
      <c r="C55">
        <v>4</v>
      </c>
      <c r="D55" s="13">
        <f>COUNTIF($C$9:$C$47,"&gt;=600")-COUNTIF($C$9:$C$47,"&gt;900")</f>
        <v>0</v>
      </c>
      <c r="E55" s="13"/>
      <c r="F55" s="13"/>
      <c r="G55" t="s">
        <v>63</v>
      </c>
      <c r="H55"/>
      <c r="I55"/>
      <c r="J55"/>
      <c r="K55"/>
      <c r="L55"/>
      <c r="M55"/>
      <c r="N55"/>
      <c r="O55"/>
      <c r="P55">
        <v>4</v>
      </c>
      <c r="Q55" s="13">
        <f>COUNTIF($P$9:$P$47,"&gt;=600")-COUNTIF($P$9:$P$47,"&gt;900")</f>
        <v>0</v>
      </c>
      <c r="R55" s="13"/>
      <c r="S55" s="13"/>
      <c r="T55"/>
      <c r="U55"/>
      <c r="V55"/>
      <c r="W55" s="177">
        <f t="shared" si="0"/>
        <v>0</v>
      </c>
      <c r="X55" s="177"/>
      <c r="Y55"/>
      <c r="Z55"/>
      <c r="AA55" s="50"/>
      <c r="AB55"/>
      <c r="AC55"/>
      <c r="AD55"/>
      <c r="AE55"/>
      <c r="AF55" s="13"/>
      <c r="AG55"/>
      <c r="AH55"/>
      <c r="AK55"/>
      <c r="AL55"/>
    </row>
    <row r="56" spans="1:38" s="12" customFormat="1" ht="12.75" hidden="1" customHeight="1" x14ac:dyDescent="0.25">
      <c r="A56"/>
      <c r="B56"/>
      <c r="C56">
        <v>5</v>
      </c>
      <c r="D56" s="13">
        <f>COUNTIF($C$9:$C$47,"&gt;=901")-COUNTIF($C$9:$C$47,"&gt;1000")</f>
        <v>0</v>
      </c>
      <c r="E56" s="13"/>
      <c r="F56" s="13"/>
      <c r="G56" t="s">
        <v>68</v>
      </c>
      <c r="H56"/>
      <c r="I56"/>
      <c r="J56"/>
      <c r="K56"/>
      <c r="L56"/>
      <c r="M56"/>
      <c r="N56"/>
      <c r="O56"/>
      <c r="P56">
        <v>5</v>
      </c>
      <c r="Q56" s="13">
        <f>COUNTIF($P$9:$P$47,"&gt;=901")-COUNTIF($P$9:$P$47,"&gt;1000")</f>
        <v>0</v>
      </c>
      <c r="R56" s="13"/>
      <c r="S56" s="13"/>
      <c r="T56"/>
      <c r="U56"/>
      <c r="V56"/>
      <c r="W56" s="177">
        <f t="shared" si="0"/>
        <v>0</v>
      </c>
      <c r="X56" s="177"/>
      <c r="Y56"/>
      <c r="Z56"/>
      <c r="AA56" s="50"/>
      <c r="AB56"/>
      <c r="AC56"/>
      <c r="AD56"/>
      <c r="AE56"/>
      <c r="AF56" s="13"/>
      <c r="AG56"/>
      <c r="AH56"/>
      <c r="AK56"/>
      <c r="AL56"/>
    </row>
    <row r="57" spans="1:38" s="12" customFormat="1" hidden="1" x14ac:dyDescent="0.25">
      <c r="A57"/>
      <c r="B57"/>
      <c r="C57">
        <v>6</v>
      </c>
      <c r="D57" s="13">
        <f>COUNTIF($C$9:$C$47,"&gt;=1001")-COUNTIF($C$9:$C$47,"&gt;1050")</f>
        <v>0</v>
      </c>
      <c r="E57"/>
      <c r="F57"/>
      <c r="G57" s="90" t="s">
        <v>69</v>
      </c>
      <c r="H57"/>
      <c r="I57"/>
      <c r="J57"/>
      <c r="K57"/>
      <c r="L57"/>
      <c r="M57"/>
      <c r="N57"/>
      <c r="O57"/>
      <c r="P57">
        <v>6</v>
      </c>
      <c r="Q57" s="13">
        <f>COUNTIF($P$9:$P$47,"&gt;=1001")-COUNTIF($P$9:$P$47,"&gt;1050")</f>
        <v>0</v>
      </c>
      <c r="R57"/>
      <c r="S57"/>
      <c r="T57"/>
      <c r="U57"/>
      <c r="V57"/>
      <c r="W57" s="177">
        <f t="shared" si="0"/>
        <v>0</v>
      </c>
      <c r="X57" s="177"/>
      <c r="Y57"/>
      <c r="Z57"/>
      <c r="AA57" s="50"/>
      <c r="AB57"/>
      <c r="AC57"/>
      <c r="AD57"/>
      <c r="AE57"/>
      <c r="AF57"/>
      <c r="AG57"/>
      <c r="AH57"/>
      <c r="AK57"/>
      <c r="AL57"/>
    </row>
    <row r="58" spans="1:38" hidden="1" x14ac:dyDescent="0.25">
      <c r="C58">
        <v>7</v>
      </c>
      <c r="D58">
        <f>COUNTIF($C$9:$C$47,"&gt;1050")</f>
        <v>0</v>
      </c>
      <c r="G58" s="90" t="s">
        <v>70</v>
      </c>
      <c r="P58">
        <v>7</v>
      </c>
      <c r="Q58">
        <f>COUNTIF($P$9:$P$47,"&gt;1050")</f>
        <v>0</v>
      </c>
      <c r="W58" s="177">
        <f t="shared" si="0"/>
        <v>0</v>
      </c>
      <c r="X58" s="177"/>
    </row>
    <row r="59" spans="1:38" hidden="1" x14ac:dyDescent="0.25">
      <c r="G59" s="90"/>
      <c r="W59" s="89"/>
      <c r="X59" s="89"/>
    </row>
    <row r="60" spans="1:38" hidden="1" x14ac:dyDescent="0.25">
      <c r="A60" t="s">
        <v>61</v>
      </c>
      <c r="AE60" s="176"/>
      <c r="AF60" s="176"/>
      <c r="AG60" s="176"/>
    </row>
    <row r="61" spans="1:38" hidden="1" x14ac:dyDescent="0.25">
      <c r="C61" t="s">
        <v>17</v>
      </c>
      <c r="P61" t="s">
        <v>17</v>
      </c>
      <c r="W61" t="s">
        <v>18</v>
      </c>
    </row>
    <row r="62" spans="1:38" hidden="1" x14ac:dyDescent="0.25">
      <c r="C62" s="176">
        <f>COUNTIF(B9:B47,"=TRUE")</f>
        <v>0</v>
      </c>
      <c r="D62" s="176"/>
      <c r="E62" s="88"/>
      <c r="F62" s="88"/>
      <c r="M62" s="14"/>
      <c r="O62" s="14"/>
      <c r="P62" s="176">
        <f>COUNTIF(O9:O47,"=TRUE")</f>
        <v>0</v>
      </c>
      <c r="Q62" s="176"/>
      <c r="R62" s="88"/>
      <c r="S62" s="88"/>
      <c r="W62" s="176">
        <f>SUM(C62+P62)</f>
        <v>0</v>
      </c>
      <c r="X62" s="176"/>
    </row>
  </sheetData>
  <sheetProtection password="CA83" sheet="1" objects="1" scenarios="1"/>
  <mergeCells count="341">
    <mergeCell ref="AE60:AG60"/>
    <mergeCell ref="W52:X52"/>
    <mergeCell ref="W53:X53"/>
    <mergeCell ref="W54:X54"/>
    <mergeCell ref="W55:X55"/>
    <mergeCell ref="W56:X56"/>
    <mergeCell ref="W57:X57"/>
    <mergeCell ref="T47:V47"/>
    <mergeCell ref="X47:Y47"/>
    <mergeCell ref="C48:D48"/>
    <mergeCell ref="G48:J48"/>
    <mergeCell ref="K48:M48"/>
    <mergeCell ref="P48:Q48"/>
    <mergeCell ref="T48:W48"/>
    <mergeCell ref="X48:Z48"/>
    <mergeCell ref="C47:D47"/>
    <mergeCell ref="E47:F47"/>
    <mergeCell ref="G47:I47"/>
    <mergeCell ref="K47:L47"/>
    <mergeCell ref="P47:Q47"/>
    <mergeCell ref="R47:S47"/>
    <mergeCell ref="R48:S48"/>
    <mergeCell ref="T45:V45"/>
    <mergeCell ref="X45:Y45"/>
    <mergeCell ref="C46:D46"/>
    <mergeCell ref="E46:F46"/>
    <mergeCell ref="G46:J46"/>
    <mergeCell ref="K46:M46"/>
    <mergeCell ref="P46:Q46"/>
    <mergeCell ref="R46:S46"/>
    <mergeCell ref="T46:W46"/>
    <mergeCell ref="X46:Z46"/>
    <mergeCell ref="C45:D45"/>
    <mergeCell ref="E45:F45"/>
    <mergeCell ref="G45:I45"/>
    <mergeCell ref="K45:L45"/>
    <mergeCell ref="P45:Q45"/>
    <mergeCell ref="R45:S45"/>
    <mergeCell ref="T43:V43"/>
    <mergeCell ref="X43:Y43"/>
    <mergeCell ref="C44:D44"/>
    <mergeCell ref="G44:J44"/>
    <mergeCell ref="K44:M44"/>
    <mergeCell ref="P44:Q44"/>
    <mergeCell ref="T44:W44"/>
    <mergeCell ref="X44:Z44"/>
    <mergeCell ref="C43:D43"/>
    <mergeCell ref="E43:F43"/>
    <mergeCell ref="G43:I43"/>
    <mergeCell ref="K43:L43"/>
    <mergeCell ref="P43:Q43"/>
    <mergeCell ref="R43:S43"/>
    <mergeCell ref="R44:S44"/>
    <mergeCell ref="T41:V41"/>
    <mergeCell ref="X41:Y41"/>
    <mergeCell ref="C42:D42"/>
    <mergeCell ref="E42:F42"/>
    <mergeCell ref="G42:J42"/>
    <mergeCell ref="K42:M42"/>
    <mergeCell ref="P42:Q42"/>
    <mergeCell ref="R42:S42"/>
    <mergeCell ref="T42:W42"/>
    <mergeCell ref="X42:Z42"/>
    <mergeCell ref="C41:D41"/>
    <mergeCell ref="E41:F41"/>
    <mergeCell ref="G41:I41"/>
    <mergeCell ref="K41:L41"/>
    <mergeCell ref="P41:Q41"/>
    <mergeCell ref="R41:S41"/>
    <mergeCell ref="T39:V39"/>
    <mergeCell ref="X39:Y39"/>
    <mergeCell ref="C40:D40"/>
    <mergeCell ref="G40:J40"/>
    <mergeCell ref="K40:M40"/>
    <mergeCell ref="P40:Q40"/>
    <mergeCell ref="T40:W40"/>
    <mergeCell ref="X40:Z40"/>
    <mergeCell ref="C39:D39"/>
    <mergeCell ref="E39:F39"/>
    <mergeCell ref="G39:I39"/>
    <mergeCell ref="K39:L39"/>
    <mergeCell ref="P39:Q39"/>
    <mergeCell ref="R39:S39"/>
    <mergeCell ref="R40:S40"/>
    <mergeCell ref="T37:V37"/>
    <mergeCell ref="X37:Y37"/>
    <mergeCell ref="C38:D38"/>
    <mergeCell ref="E38:F38"/>
    <mergeCell ref="G38:J38"/>
    <mergeCell ref="K38:M38"/>
    <mergeCell ref="P38:Q38"/>
    <mergeCell ref="R38:S38"/>
    <mergeCell ref="T38:W38"/>
    <mergeCell ref="X38:Z38"/>
    <mergeCell ref="C37:D37"/>
    <mergeCell ref="E37:F37"/>
    <mergeCell ref="G37:I37"/>
    <mergeCell ref="K37:L37"/>
    <mergeCell ref="P37:Q37"/>
    <mergeCell ref="R37:S37"/>
    <mergeCell ref="T35:V35"/>
    <mergeCell ref="X35:Y35"/>
    <mergeCell ref="C36:D36"/>
    <mergeCell ref="G36:J36"/>
    <mergeCell ref="K36:M36"/>
    <mergeCell ref="P36:Q36"/>
    <mergeCell ref="T36:W36"/>
    <mergeCell ref="X36:Z36"/>
    <mergeCell ref="C35:D35"/>
    <mergeCell ref="E35:F35"/>
    <mergeCell ref="G35:I35"/>
    <mergeCell ref="K35:L35"/>
    <mergeCell ref="P35:Q35"/>
    <mergeCell ref="R35:S35"/>
    <mergeCell ref="R36:S36"/>
    <mergeCell ref="T33:V33"/>
    <mergeCell ref="X33:Y33"/>
    <mergeCell ref="C34:D34"/>
    <mergeCell ref="E34:F34"/>
    <mergeCell ref="G34:J34"/>
    <mergeCell ref="K34:M34"/>
    <mergeCell ref="P34:Q34"/>
    <mergeCell ref="R34:S34"/>
    <mergeCell ref="T34:W34"/>
    <mergeCell ref="X34:Z34"/>
    <mergeCell ref="C33:D33"/>
    <mergeCell ref="E33:F33"/>
    <mergeCell ref="G33:I33"/>
    <mergeCell ref="K33:L33"/>
    <mergeCell ref="P33:Q33"/>
    <mergeCell ref="R33:S33"/>
    <mergeCell ref="T31:V31"/>
    <mergeCell ref="X31:Y31"/>
    <mergeCell ref="C32:D32"/>
    <mergeCell ref="G32:J32"/>
    <mergeCell ref="K32:M32"/>
    <mergeCell ref="P32:Q32"/>
    <mergeCell ref="T32:W32"/>
    <mergeCell ref="X32:Z32"/>
    <mergeCell ref="C31:D31"/>
    <mergeCell ref="E31:F31"/>
    <mergeCell ref="G31:I31"/>
    <mergeCell ref="K31:L31"/>
    <mergeCell ref="P31:Q31"/>
    <mergeCell ref="R31:S31"/>
    <mergeCell ref="R32:S32"/>
    <mergeCell ref="T29:V29"/>
    <mergeCell ref="X29:Y29"/>
    <mergeCell ref="C30:D30"/>
    <mergeCell ref="E30:F30"/>
    <mergeCell ref="G30:J30"/>
    <mergeCell ref="K30:M30"/>
    <mergeCell ref="P30:Q30"/>
    <mergeCell ref="R30:S30"/>
    <mergeCell ref="T30:W30"/>
    <mergeCell ref="X30:Z30"/>
    <mergeCell ref="C29:D29"/>
    <mergeCell ref="E29:F29"/>
    <mergeCell ref="G29:I29"/>
    <mergeCell ref="K29:L29"/>
    <mergeCell ref="P29:Q29"/>
    <mergeCell ref="R29:S29"/>
    <mergeCell ref="T27:V27"/>
    <mergeCell ref="X27:Y27"/>
    <mergeCell ref="C28:D28"/>
    <mergeCell ref="G28:J28"/>
    <mergeCell ref="K28:M28"/>
    <mergeCell ref="P28:Q28"/>
    <mergeCell ref="T28:W28"/>
    <mergeCell ref="X28:Z28"/>
    <mergeCell ref="C27:D27"/>
    <mergeCell ref="E27:F27"/>
    <mergeCell ref="G27:I27"/>
    <mergeCell ref="K27:L27"/>
    <mergeCell ref="P27:Q27"/>
    <mergeCell ref="R27:S27"/>
    <mergeCell ref="R28:S28"/>
    <mergeCell ref="T25:V25"/>
    <mergeCell ref="X25:Y25"/>
    <mergeCell ref="C26:D26"/>
    <mergeCell ref="E26:F26"/>
    <mergeCell ref="G26:J26"/>
    <mergeCell ref="K26:M26"/>
    <mergeCell ref="P26:Q26"/>
    <mergeCell ref="R26:S26"/>
    <mergeCell ref="T26:W26"/>
    <mergeCell ref="X26:Z26"/>
    <mergeCell ref="C25:D25"/>
    <mergeCell ref="E25:F25"/>
    <mergeCell ref="G25:I25"/>
    <mergeCell ref="K25:L25"/>
    <mergeCell ref="P25:Q25"/>
    <mergeCell ref="R25:S25"/>
    <mergeCell ref="T23:V23"/>
    <mergeCell ref="X23:Y23"/>
    <mergeCell ref="C24:D24"/>
    <mergeCell ref="G24:J24"/>
    <mergeCell ref="K24:M24"/>
    <mergeCell ref="P24:Q24"/>
    <mergeCell ref="T24:W24"/>
    <mergeCell ref="X24:Z24"/>
    <mergeCell ref="C23:D23"/>
    <mergeCell ref="E23:F23"/>
    <mergeCell ref="G23:I23"/>
    <mergeCell ref="K23:L23"/>
    <mergeCell ref="P23:Q23"/>
    <mergeCell ref="R23:S23"/>
    <mergeCell ref="R24:S24"/>
    <mergeCell ref="T21:V21"/>
    <mergeCell ref="X21:Y21"/>
    <mergeCell ref="C22:D22"/>
    <mergeCell ref="E22:F22"/>
    <mergeCell ref="G22:J22"/>
    <mergeCell ref="K22:M22"/>
    <mergeCell ref="P22:Q22"/>
    <mergeCell ref="R22:S22"/>
    <mergeCell ref="T22:W22"/>
    <mergeCell ref="X22:Z22"/>
    <mergeCell ref="C21:D21"/>
    <mergeCell ref="E21:F21"/>
    <mergeCell ref="G21:I21"/>
    <mergeCell ref="K21:L21"/>
    <mergeCell ref="P21:Q21"/>
    <mergeCell ref="R21:S21"/>
    <mergeCell ref="T19:V19"/>
    <mergeCell ref="X19:Y19"/>
    <mergeCell ref="C20:D20"/>
    <mergeCell ref="G20:J20"/>
    <mergeCell ref="K20:M20"/>
    <mergeCell ref="P20:Q20"/>
    <mergeCell ref="T20:W20"/>
    <mergeCell ref="X20:Z20"/>
    <mergeCell ref="C19:D19"/>
    <mergeCell ref="E19:F19"/>
    <mergeCell ref="G19:I19"/>
    <mergeCell ref="K19:L19"/>
    <mergeCell ref="P19:Q19"/>
    <mergeCell ref="R19:S19"/>
    <mergeCell ref="R20:S20"/>
    <mergeCell ref="T17:V17"/>
    <mergeCell ref="X17:Y17"/>
    <mergeCell ref="C18:D18"/>
    <mergeCell ref="E18:F18"/>
    <mergeCell ref="G18:J18"/>
    <mergeCell ref="K18:M18"/>
    <mergeCell ref="P18:Q18"/>
    <mergeCell ref="R18:S18"/>
    <mergeCell ref="T18:W18"/>
    <mergeCell ref="X18:Z18"/>
    <mergeCell ref="C17:D17"/>
    <mergeCell ref="E17:F17"/>
    <mergeCell ref="G17:I17"/>
    <mergeCell ref="K17:L17"/>
    <mergeCell ref="P17:Q17"/>
    <mergeCell ref="R17:S17"/>
    <mergeCell ref="T15:V15"/>
    <mergeCell ref="X15:Y15"/>
    <mergeCell ref="C16:D16"/>
    <mergeCell ref="G16:J16"/>
    <mergeCell ref="K16:M16"/>
    <mergeCell ref="P16:Q16"/>
    <mergeCell ref="T16:W16"/>
    <mergeCell ref="X16:Z16"/>
    <mergeCell ref="C15:D15"/>
    <mergeCell ref="E15:F15"/>
    <mergeCell ref="G15:I15"/>
    <mergeCell ref="K15:L15"/>
    <mergeCell ref="P15:Q15"/>
    <mergeCell ref="R15:S15"/>
    <mergeCell ref="R16:S16"/>
    <mergeCell ref="C14:D14"/>
    <mergeCell ref="E14:F14"/>
    <mergeCell ref="G14:J14"/>
    <mergeCell ref="K14:M14"/>
    <mergeCell ref="P14:Q14"/>
    <mergeCell ref="R14:S14"/>
    <mergeCell ref="T14:W14"/>
    <mergeCell ref="X14:Z14"/>
    <mergeCell ref="C13:D13"/>
    <mergeCell ref="E13:F13"/>
    <mergeCell ref="G13:I13"/>
    <mergeCell ref="K13:L13"/>
    <mergeCell ref="P13:Q13"/>
    <mergeCell ref="R13:S13"/>
    <mergeCell ref="C10:D10"/>
    <mergeCell ref="E10:F10"/>
    <mergeCell ref="G10:J10"/>
    <mergeCell ref="K10:M10"/>
    <mergeCell ref="P10:Q10"/>
    <mergeCell ref="R10:S10"/>
    <mergeCell ref="R12:S12"/>
    <mergeCell ref="T13:V13"/>
    <mergeCell ref="X13:Y13"/>
    <mergeCell ref="C9:D9"/>
    <mergeCell ref="E9:F9"/>
    <mergeCell ref="G9:I9"/>
    <mergeCell ref="K9:L9"/>
    <mergeCell ref="P9:Q9"/>
    <mergeCell ref="R9:S9"/>
    <mergeCell ref="T9:V9"/>
    <mergeCell ref="X9:Y9"/>
    <mergeCell ref="C12:D12"/>
    <mergeCell ref="G12:J12"/>
    <mergeCell ref="K12:M12"/>
    <mergeCell ref="P12:Q12"/>
    <mergeCell ref="T12:W12"/>
    <mergeCell ref="X12:Z12"/>
    <mergeCell ref="T10:W10"/>
    <mergeCell ref="X10:Z10"/>
    <mergeCell ref="C11:D11"/>
    <mergeCell ref="E11:F11"/>
    <mergeCell ref="G11:I11"/>
    <mergeCell ref="K11:L11"/>
    <mergeCell ref="P11:Q11"/>
    <mergeCell ref="R11:S11"/>
    <mergeCell ref="T11:V11"/>
    <mergeCell ref="X11:Y11"/>
    <mergeCell ref="P51:Q51"/>
    <mergeCell ref="W58:X58"/>
    <mergeCell ref="C62:D62"/>
    <mergeCell ref="P62:Q62"/>
    <mergeCell ref="W62:X62"/>
    <mergeCell ref="A2:Z2"/>
    <mergeCell ref="A4:H4"/>
    <mergeCell ref="I4:P4"/>
    <mergeCell ref="Q4:U4"/>
    <mergeCell ref="V4:Z4"/>
    <mergeCell ref="A5:H5"/>
    <mergeCell ref="I5:P5"/>
    <mergeCell ref="Q5:U5"/>
    <mergeCell ref="V5:Z5"/>
    <mergeCell ref="F6:L6"/>
    <mergeCell ref="P6:U6"/>
    <mergeCell ref="C8:D8"/>
    <mergeCell ref="E8:F8"/>
    <mergeCell ref="G8:J8"/>
    <mergeCell ref="K8:M8"/>
    <mergeCell ref="P8:Q8"/>
    <mergeCell ref="R8:S8"/>
    <mergeCell ref="T8:W8"/>
    <mergeCell ref="X8:Z8"/>
  </mergeCells>
  <dataValidations count="4">
    <dataValidation type="whole" allowBlank="1" showInputMessage="1" showErrorMessage="1" error="Weight must be between 400 and 1200" sqref="P16:Q16 C12:F12 C16:F16 P20:Q20 P24:Q24 C20:F20 P28:Q28 C24:F24 P32:Q32 C28:F28 C32:F32 P36:Q36 P40:Q40 C36:F36 C40:F40 P44:Q44 P48:Q48 C44:F44 C48:F48 P12:Q12">
      <formula1>400</formula1>
      <formula2>1400</formula2>
    </dataValidation>
    <dataValidation type="list" allowBlank="1" showInputMessage="1" showErrorMessage="1" error="Entry must be upper case P C SE S or NG (no grade)" sqref="J9 J11 W11 W9 J13 J15 W15 W13 J17 J19 W19 W17 J21 J23 W23 W21 J25 J27 W27 W25 J29 J31 W31 W29 J33 J35 W35 W33 J37 J39 W39 W37 J41 J43 W43 W41 J45 J47 W47 W45">
      <formula1>" P, C, SE, S, NG"</formula1>
    </dataValidation>
    <dataValidation type="list" allowBlank="1" showInputMessage="1" showErrorMessage="1" error="Yield must be between 0 and 5" sqref="M9 Z9 M11 Z11 M13 Z13 M15 Z15 M17 Z17 M19 Z19 M21 Z21 M23 Z23 M25 Z25 M27 Z27 M29 Z29 M31 Z31 M33 Z33 M35 Z35 M37 Z37 M39 Z39 M41 Z41 M43 Z43 M45 Z45 M47 Z47">
      <formula1>"0, 1, 2, 3, 4, 5"</formula1>
    </dataValidation>
    <dataValidation type="whole" allowBlank="1" showInputMessage="1" showErrorMessage="1" error="Weight must be between 400 and 1400" sqref="C11:D11 C9:D9 P11:Q11 P13:Q13 C15:D15 C13:D13 P15:Q15 P17:Q17 C19:D19 C17:D17 P19:Q19 P21:Q21 C23:D23 C21:D21 P23:Q23 P25:Q25 C27:D27 C25:D25 P27:Q27 P29:Q29 C31:D31 C29:D29 P31:Q31 P33:Q33 C35:D35 C33:D33 P35:Q35 P37:Q37 C39:D39 C37:D37 P39:Q39 P41:Q41 C43:D43 C41:D41 P43:Q43 P45:Q45 C47:D47 C45:D45 P47:Q47 P9:Q9">
      <formula1>400</formula1>
      <formula2>1400</formula2>
    </dataValidation>
  </dataValidations>
  <printOptions horizontalCentered="1"/>
  <pageMargins left="0.2" right="0.2" top="0.5" bottom="0.5"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locked="0" defaultSize="0" autoFill="0" autoLine="0" autoPict="0">
                <anchor moveWithCells="1">
                  <from>
                    <xdr:col>1</xdr:col>
                    <xdr:colOff>22860</xdr:colOff>
                    <xdr:row>10</xdr:row>
                    <xdr:rowOff>60960</xdr:rowOff>
                  </from>
                  <to>
                    <xdr:col>2</xdr:col>
                    <xdr:colOff>38100</xdr:colOff>
                    <xdr:row>10</xdr:row>
                    <xdr:rowOff>274320</xdr:rowOff>
                  </to>
                </anchor>
              </controlPr>
            </control>
          </mc:Choice>
        </mc:AlternateContent>
        <mc:AlternateContent xmlns:mc="http://schemas.openxmlformats.org/markup-compatibility/2006">
          <mc:Choice Requires="x14">
            <control shapeId="28674" r:id="rId5" name="Check Box 2">
              <controlPr locked="0" defaultSize="0" autoFill="0" autoLine="0" autoPict="0">
                <anchor moveWithCells="1">
                  <from>
                    <xdr:col>14</xdr:col>
                    <xdr:colOff>7620</xdr:colOff>
                    <xdr:row>8</xdr:row>
                    <xdr:rowOff>251460</xdr:rowOff>
                  </from>
                  <to>
                    <xdr:col>14</xdr:col>
                    <xdr:colOff>274320</xdr:colOff>
                    <xdr:row>12</xdr:row>
                    <xdr:rowOff>83820</xdr:rowOff>
                  </to>
                </anchor>
              </controlPr>
            </control>
          </mc:Choice>
        </mc:AlternateContent>
        <mc:AlternateContent xmlns:mc="http://schemas.openxmlformats.org/markup-compatibility/2006">
          <mc:Choice Requires="x14">
            <control shapeId="28675" r:id="rId6" name="Check Box 3">
              <controlPr locked="0" defaultSize="0" autoFill="0" autoLine="0" autoPict="0">
                <anchor moveWithCells="1">
                  <from>
                    <xdr:col>1</xdr:col>
                    <xdr:colOff>22860</xdr:colOff>
                    <xdr:row>7</xdr:row>
                    <xdr:rowOff>373380</xdr:rowOff>
                  </from>
                  <to>
                    <xdr:col>1</xdr:col>
                    <xdr:colOff>259080</xdr:colOff>
                    <xdr:row>9</xdr:row>
                    <xdr:rowOff>0</xdr:rowOff>
                  </to>
                </anchor>
              </controlPr>
            </control>
          </mc:Choice>
        </mc:AlternateContent>
        <mc:AlternateContent xmlns:mc="http://schemas.openxmlformats.org/markup-compatibility/2006">
          <mc:Choice Requires="x14">
            <control shapeId="28676" r:id="rId7" name="Check Box 4">
              <controlPr locked="0" defaultSize="0" autoFill="0" autoLine="0" autoPict="0">
                <anchor moveWithCells="1">
                  <from>
                    <xdr:col>14</xdr:col>
                    <xdr:colOff>7620</xdr:colOff>
                    <xdr:row>7</xdr:row>
                    <xdr:rowOff>297180</xdr:rowOff>
                  </from>
                  <to>
                    <xdr:col>14</xdr:col>
                    <xdr:colOff>251460</xdr:colOff>
                    <xdr:row>10</xdr:row>
                    <xdr:rowOff>76200</xdr:rowOff>
                  </to>
                </anchor>
              </controlPr>
            </control>
          </mc:Choice>
        </mc:AlternateContent>
        <mc:AlternateContent xmlns:mc="http://schemas.openxmlformats.org/markup-compatibility/2006">
          <mc:Choice Requires="x14">
            <control shapeId="28677" r:id="rId8" name="Check Box 5">
              <controlPr locked="0" defaultSize="0" autoFill="0" autoLine="0" autoPict="0">
                <anchor moveWithCells="1">
                  <from>
                    <xdr:col>1</xdr:col>
                    <xdr:colOff>22860</xdr:colOff>
                    <xdr:row>14</xdr:row>
                    <xdr:rowOff>68580</xdr:rowOff>
                  </from>
                  <to>
                    <xdr:col>2</xdr:col>
                    <xdr:colOff>38100</xdr:colOff>
                    <xdr:row>14</xdr:row>
                    <xdr:rowOff>289560</xdr:rowOff>
                  </to>
                </anchor>
              </controlPr>
            </control>
          </mc:Choice>
        </mc:AlternateContent>
        <mc:AlternateContent xmlns:mc="http://schemas.openxmlformats.org/markup-compatibility/2006">
          <mc:Choice Requires="x14">
            <control shapeId="28678" r:id="rId9" name="Check Box 6">
              <controlPr locked="0" defaultSize="0" autoFill="0" autoLine="0" autoPict="0">
                <anchor moveWithCells="1">
                  <from>
                    <xdr:col>1</xdr:col>
                    <xdr:colOff>22860</xdr:colOff>
                    <xdr:row>11</xdr:row>
                    <xdr:rowOff>22860</xdr:rowOff>
                  </from>
                  <to>
                    <xdr:col>1</xdr:col>
                    <xdr:colOff>259080</xdr:colOff>
                    <xdr:row>13</xdr:row>
                    <xdr:rowOff>7620</xdr:rowOff>
                  </to>
                </anchor>
              </controlPr>
            </control>
          </mc:Choice>
        </mc:AlternateContent>
        <mc:AlternateContent xmlns:mc="http://schemas.openxmlformats.org/markup-compatibility/2006">
          <mc:Choice Requires="x14">
            <control shapeId="28679" r:id="rId10" name="Check Box 7">
              <controlPr locked="0" defaultSize="0" autoFill="0" autoLine="0" autoPict="0">
                <anchor moveWithCells="1">
                  <from>
                    <xdr:col>14</xdr:col>
                    <xdr:colOff>7620</xdr:colOff>
                    <xdr:row>10</xdr:row>
                    <xdr:rowOff>251460</xdr:rowOff>
                  </from>
                  <to>
                    <xdr:col>14</xdr:col>
                    <xdr:colOff>251460</xdr:colOff>
                    <xdr:row>14</xdr:row>
                    <xdr:rowOff>76200</xdr:rowOff>
                  </to>
                </anchor>
              </controlPr>
            </control>
          </mc:Choice>
        </mc:AlternateContent>
        <mc:AlternateContent xmlns:mc="http://schemas.openxmlformats.org/markup-compatibility/2006">
          <mc:Choice Requires="x14">
            <control shapeId="28680" r:id="rId11" name="Check Box 8">
              <controlPr locked="0" defaultSize="0" autoFill="0" autoLine="0" autoPict="0">
                <anchor moveWithCells="1">
                  <from>
                    <xdr:col>1</xdr:col>
                    <xdr:colOff>22860</xdr:colOff>
                    <xdr:row>18</xdr:row>
                    <xdr:rowOff>68580</xdr:rowOff>
                  </from>
                  <to>
                    <xdr:col>2</xdr:col>
                    <xdr:colOff>38100</xdr:colOff>
                    <xdr:row>18</xdr:row>
                    <xdr:rowOff>289560</xdr:rowOff>
                  </to>
                </anchor>
              </controlPr>
            </control>
          </mc:Choice>
        </mc:AlternateContent>
        <mc:AlternateContent xmlns:mc="http://schemas.openxmlformats.org/markup-compatibility/2006">
          <mc:Choice Requires="x14">
            <control shapeId="28681" r:id="rId12" name="Check Box 9">
              <controlPr locked="0" defaultSize="0" autoFill="0" autoLine="0" autoPict="0">
                <anchor moveWithCells="1">
                  <from>
                    <xdr:col>14</xdr:col>
                    <xdr:colOff>7620</xdr:colOff>
                    <xdr:row>16</xdr:row>
                    <xdr:rowOff>259080</xdr:rowOff>
                  </from>
                  <to>
                    <xdr:col>14</xdr:col>
                    <xdr:colOff>274320</xdr:colOff>
                    <xdr:row>20</xdr:row>
                    <xdr:rowOff>106680</xdr:rowOff>
                  </to>
                </anchor>
              </controlPr>
            </control>
          </mc:Choice>
        </mc:AlternateContent>
        <mc:AlternateContent xmlns:mc="http://schemas.openxmlformats.org/markup-compatibility/2006">
          <mc:Choice Requires="x14">
            <control shapeId="28682" r:id="rId13" name="Check Box 10">
              <controlPr locked="0" defaultSize="0" autoFill="0" autoLine="0" autoPict="0">
                <anchor moveWithCells="1">
                  <from>
                    <xdr:col>1</xdr:col>
                    <xdr:colOff>22860</xdr:colOff>
                    <xdr:row>15</xdr:row>
                    <xdr:rowOff>30480</xdr:rowOff>
                  </from>
                  <to>
                    <xdr:col>1</xdr:col>
                    <xdr:colOff>259080</xdr:colOff>
                    <xdr:row>17</xdr:row>
                    <xdr:rowOff>22860</xdr:rowOff>
                  </to>
                </anchor>
              </controlPr>
            </control>
          </mc:Choice>
        </mc:AlternateContent>
        <mc:AlternateContent xmlns:mc="http://schemas.openxmlformats.org/markup-compatibility/2006">
          <mc:Choice Requires="x14">
            <control shapeId="28683" r:id="rId14" name="Check Box 11">
              <controlPr locked="0" defaultSize="0" autoFill="0" autoLine="0" autoPict="0">
                <anchor moveWithCells="1">
                  <from>
                    <xdr:col>14</xdr:col>
                    <xdr:colOff>7620</xdr:colOff>
                    <xdr:row>14</xdr:row>
                    <xdr:rowOff>274320</xdr:rowOff>
                  </from>
                  <to>
                    <xdr:col>14</xdr:col>
                    <xdr:colOff>251460</xdr:colOff>
                    <xdr:row>18</xdr:row>
                    <xdr:rowOff>99060</xdr:rowOff>
                  </to>
                </anchor>
              </controlPr>
            </control>
          </mc:Choice>
        </mc:AlternateContent>
        <mc:AlternateContent xmlns:mc="http://schemas.openxmlformats.org/markup-compatibility/2006">
          <mc:Choice Requires="x14">
            <control shapeId="28684" r:id="rId15" name="Check Box 12">
              <controlPr locked="0" defaultSize="0" autoFill="0" autoLine="0" autoPict="0">
                <anchor moveWithCells="1">
                  <from>
                    <xdr:col>1</xdr:col>
                    <xdr:colOff>22860</xdr:colOff>
                    <xdr:row>22</xdr:row>
                    <xdr:rowOff>76200</xdr:rowOff>
                  </from>
                  <to>
                    <xdr:col>2</xdr:col>
                    <xdr:colOff>38100</xdr:colOff>
                    <xdr:row>22</xdr:row>
                    <xdr:rowOff>297180</xdr:rowOff>
                  </to>
                </anchor>
              </controlPr>
            </control>
          </mc:Choice>
        </mc:AlternateContent>
        <mc:AlternateContent xmlns:mc="http://schemas.openxmlformats.org/markup-compatibility/2006">
          <mc:Choice Requires="x14">
            <control shapeId="28685" r:id="rId16" name="Check Box 13">
              <controlPr locked="0" defaultSize="0" autoFill="0" autoLine="0" autoPict="0">
                <anchor moveWithCells="1">
                  <from>
                    <xdr:col>1</xdr:col>
                    <xdr:colOff>22860</xdr:colOff>
                    <xdr:row>19</xdr:row>
                    <xdr:rowOff>30480</xdr:rowOff>
                  </from>
                  <to>
                    <xdr:col>1</xdr:col>
                    <xdr:colOff>259080</xdr:colOff>
                    <xdr:row>21</xdr:row>
                    <xdr:rowOff>30480</xdr:rowOff>
                  </to>
                </anchor>
              </controlPr>
            </control>
          </mc:Choice>
        </mc:AlternateContent>
        <mc:AlternateContent xmlns:mc="http://schemas.openxmlformats.org/markup-compatibility/2006">
          <mc:Choice Requires="x14">
            <control shapeId="28686" r:id="rId17" name="Check Box 14">
              <controlPr locked="0" defaultSize="0" autoFill="0" autoLine="0" autoPict="0">
                <anchor moveWithCells="1">
                  <from>
                    <xdr:col>14</xdr:col>
                    <xdr:colOff>7620</xdr:colOff>
                    <xdr:row>18</xdr:row>
                    <xdr:rowOff>274320</xdr:rowOff>
                  </from>
                  <to>
                    <xdr:col>14</xdr:col>
                    <xdr:colOff>251460</xdr:colOff>
                    <xdr:row>22</xdr:row>
                    <xdr:rowOff>106680</xdr:rowOff>
                  </to>
                </anchor>
              </controlPr>
            </control>
          </mc:Choice>
        </mc:AlternateContent>
        <mc:AlternateContent xmlns:mc="http://schemas.openxmlformats.org/markup-compatibility/2006">
          <mc:Choice Requires="x14">
            <control shapeId="28687" r:id="rId18" name="Check Box 15">
              <controlPr locked="0" defaultSize="0" autoFill="0" autoLine="0" autoPict="0">
                <anchor moveWithCells="1">
                  <from>
                    <xdr:col>1</xdr:col>
                    <xdr:colOff>22860</xdr:colOff>
                    <xdr:row>26</xdr:row>
                    <xdr:rowOff>76200</xdr:rowOff>
                  </from>
                  <to>
                    <xdr:col>2</xdr:col>
                    <xdr:colOff>38100</xdr:colOff>
                    <xdr:row>26</xdr:row>
                    <xdr:rowOff>297180</xdr:rowOff>
                  </to>
                </anchor>
              </controlPr>
            </control>
          </mc:Choice>
        </mc:AlternateContent>
        <mc:AlternateContent xmlns:mc="http://schemas.openxmlformats.org/markup-compatibility/2006">
          <mc:Choice Requires="x14">
            <control shapeId="28688" r:id="rId19" name="Check Box 16">
              <controlPr locked="0" defaultSize="0" autoFill="0" autoLine="0" autoPict="0">
                <anchor moveWithCells="1">
                  <from>
                    <xdr:col>14</xdr:col>
                    <xdr:colOff>7620</xdr:colOff>
                    <xdr:row>24</xdr:row>
                    <xdr:rowOff>266700</xdr:rowOff>
                  </from>
                  <to>
                    <xdr:col>14</xdr:col>
                    <xdr:colOff>274320</xdr:colOff>
                    <xdr:row>28</xdr:row>
                    <xdr:rowOff>114300</xdr:rowOff>
                  </to>
                </anchor>
              </controlPr>
            </control>
          </mc:Choice>
        </mc:AlternateContent>
        <mc:AlternateContent xmlns:mc="http://schemas.openxmlformats.org/markup-compatibility/2006">
          <mc:Choice Requires="x14">
            <control shapeId="28689" r:id="rId20" name="Check Box 17">
              <controlPr locked="0" defaultSize="0" autoFill="0" autoLine="0" autoPict="0">
                <anchor moveWithCells="1">
                  <from>
                    <xdr:col>1</xdr:col>
                    <xdr:colOff>22860</xdr:colOff>
                    <xdr:row>24</xdr:row>
                    <xdr:rowOff>0</xdr:rowOff>
                  </from>
                  <to>
                    <xdr:col>1</xdr:col>
                    <xdr:colOff>259080</xdr:colOff>
                    <xdr:row>25</xdr:row>
                    <xdr:rowOff>30480</xdr:rowOff>
                  </to>
                </anchor>
              </controlPr>
            </control>
          </mc:Choice>
        </mc:AlternateContent>
        <mc:AlternateContent xmlns:mc="http://schemas.openxmlformats.org/markup-compatibility/2006">
          <mc:Choice Requires="x14">
            <control shapeId="28690" r:id="rId21" name="Check Box 18">
              <controlPr locked="0" defaultSize="0" autoFill="0" autoLine="0" autoPict="0">
                <anchor moveWithCells="1">
                  <from>
                    <xdr:col>14</xdr:col>
                    <xdr:colOff>7620</xdr:colOff>
                    <xdr:row>22</xdr:row>
                    <xdr:rowOff>289560</xdr:rowOff>
                  </from>
                  <to>
                    <xdr:col>14</xdr:col>
                    <xdr:colOff>251460</xdr:colOff>
                    <xdr:row>26</xdr:row>
                    <xdr:rowOff>114300</xdr:rowOff>
                  </to>
                </anchor>
              </controlPr>
            </control>
          </mc:Choice>
        </mc:AlternateContent>
        <mc:AlternateContent xmlns:mc="http://schemas.openxmlformats.org/markup-compatibility/2006">
          <mc:Choice Requires="x14">
            <control shapeId="28691" r:id="rId22" name="Check Box 19">
              <controlPr locked="0" defaultSize="0" autoFill="0" autoLine="0" autoPict="0">
                <anchor moveWithCells="1">
                  <from>
                    <xdr:col>1</xdr:col>
                    <xdr:colOff>22860</xdr:colOff>
                    <xdr:row>30</xdr:row>
                    <xdr:rowOff>76200</xdr:rowOff>
                  </from>
                  <to>
                    <xdr:col>2</xdr:col>
                    <xdr:colOff>38100</xdr:colOff>
                    <xdr:row>30</xdr:row>
                    <xdr:rowOff>297180</xdr:rowOff>
                  </to>
                </anchor>
              </controlPr>
            </control>
          </mc:Choice>
        </mc:AlternateContent>
        <mc:AlternateContent xmlns:mc="http://schemas.openxmlformats.org/markup-compatibility/2006">
          <mc:Choice Requires="x14">
            <control shapeId="28692" r:id="rId23" name="Check Box 20">
              <controlPr locked="0" defaultSize="0" autoFill="0" autoLine="0" autoPict="0">
                <anchor moveWithCells="1">
                  <from>
                    <xdr:col>1</xdr:col>
                    <xdr:colOff>22860</xdr:colOff>
                    <xdr:row>28</xdr:row>
                    <xdr:rowOff>7620</xdr:rowOff>
                  </from>
                  <to>
                    <xdr:col>1</xdr:col>
                    <xdr:colOff>259080</xdr:colOff>
                    <xdr:row>30</xdr:row>
                    <xdr:rowOff>0</xdr:rowOff>
                  </to>
                </anchor>
              </controlPr>
            </control>
          </mc:Choice>
        </mc:AlternateContent>
        <mc:AlternateContent xmlns:mc="http://schemas.openxmlformats.org/markup-compatibility/2006">
          <mc:Choice Requires="x14">
            <control shapeId="28693" r:id="rId24" name="Check Box 21">
              <controlPr locked="0" defaultSize="0" autoFill="0" autoLine="0" autoPict="0">
                <anchor moveWithCells="1">
                  <from>
                    <xdr:col>14</xdr:col>
                    <xdr:colOff>7620</xdr:colOff>
                    <xdr:row>26</xdr:row>
                    <xdr:rowOff>297180</xdr:rowOff>
                  </from>
                  <to>
                    <xdr:col>14</xdr:col>
                    <xdr:colOff>251460</xdr:colOff>
                    <xdr:row>30</xdr:row>
                    <xdr:rowOff>114300</xdr:rowOff>
                  </to>
                </anchor>
              </controlPr>
            </control>
          </mc:Choice>
        </mc:AlternateContent>
        <mc:AlternateContent xmlns:mc="http://schemas.openxmlformats.org/markup-compatibility/2006">
          <mc:Choice Requires="x14">
            <control shapeId="28694" r:id="rId25" name="Check Box 22">
              <controlPr locked="0" defaultSize="0" autoFill="0" autoLine="0" autoPict="0">
                <anchor moveWithCells="1">
                  <from>
                    <xdr:col>1</xdr:col>
                    <xdr:colOff>22860</xdr:colOff>
                    <xdr:row>34</xdr:row>
                    <xdr:rowOff>83820</xdr:rowOff>
                  </from>
                  <to>
                    <xdr:col>2</xdr:col>
                    <xdr:colOff>38100</xdr:colOff>
                    <xdr:row>34</xdr:row>
                    <xdr:rowOff>304800</xdr:rowOff>
                  </to>
                </anchor>
              </controlPr>
            </control>
          </mc:Choice>
        </mc:AlternateContent>
        <mc:AlternateContent xmlns:mc="http://schemas.openxmlformats.org/markup-compatibility/2006">
          <mc:Choice Requires="x14">
            <control shapeId="28695" r:id="rId26" name="Check Box 23">
              <controlPr locked="0" defaultSize="0" autoFill="0" autoLine="0" autoPict="0">
                <anchor moveWithCells="1">
                  <from>
                    <xdr:col>14</xdr:col>
                    <xdr:colOff>7620</xdr:colOff>
                    <xdr:row>32</xdr:row>
                    <xdr:rowOff>289560</xdr:rowOff>
                  </from>
                  <to>
                    <xdr:col>14</xdr:col>
                    <xdr:colOff>274320</xdr:colOff>
                    <xdr:row>36</xdr:row>
                    <xdr:rowOff>121920</xdr:rowOff>
                  </to>
                </anchor>
              </controlPr>
            </control>
          </mc:Choice>
        </mc:AlternateContent>
        <mc:AlternateContent xmlns:mc="http://schemas.openxmlformats.org/markup-compatibility/2006">
          <mc:Choice Requires="x14">
            <control shapeId="28696" r:id="rId27" name="Check Box 24">
              <controlPr locked="0" defaultSize="0" autoFill="0" autoLine="0" autoPict="0">
                <anchor moveWithCells="1">
                  <from>
                    <xdr:col>1</xdr:col>
                    <xdr:colOff>22860</xdr:colOff>
                    <xdr:row>32</xdr:row>
                    <xdr:rowOff>7620</xdr:rowOff>
                  </from>
                  <to>
                    <xdr:col>1</xdr:col>
                    <xdr:colOff>259080</xdr:colOff>
                    <xdr:row>34</xdr:row>
                    <xdr:rowOff>7620</xdr:rowOff>
                  </to>
                </anchor>
              </controlPr>
            </control>
          </mc:Choice>
        </mc:AlternateContent>
        <mc:AlternateContent xmlns:mc="http://schemas.openxmlformats.org/markup-compatibility/2006">
          <mc:Choice Requires="x14">
            <control shapeId="28697" r:id="rId28" name="Check Box 25">
              <controlPr locked="0" defaultSize="0" autoFill="0" autoLine="0" autoPict="0">
                <anchor moveWithCells="1">
                  <from>
                    <xdr:col>14</xdr:col>
                    <xdr:colOff>7620</xdr:colOff>
                    <xdr:row>30</xdr:row>
                    <xdr:rowOff>289560</xdr:rowOff>
                  </from>
                  <to>
                    <xdr:col>14</xdr:col>
                    <xdr:colOff>251460</xdr:colOff>
                    <xdr:row>34</xdr:row>
                    <xdr:rowOff>114300</xdr:rowOff>
                  </to>
                </anchor>
              </controlPr>
            </control>
          </mc:Choice>
        </mc:AlternateContent>
        <mc:AlternateContent xmlns:mc="http://schemas.openxmlformats.org/markup-compatibility/2006">
          <mc:Choice Requires="x14">
            <control shapeId="28698" r:id="rId29" name="Check Box 26">
              <controlPr locked="0" defaultSize="0" autoFill="0" autoLine="0" autoPict="0">
                <anchor moveWithCells="1">
                  <from>
                    <xdr:col>1</xdr:col>
                    <xdr:colOff>22860</xdr:colOff>
                    <xdr:row>38</xdr:row>
                    <xdr:rowOff>99060</xdr:rowOff>
                  </from>
                  <to>
                    <xdr:col>2</xdr:col>
                    <xdr:colOff>38100</xdr:colOff>
                    <xdr:row>38</xdr:row>
                    <xdr:rowOff>312420</xdr:rowOff>
                  </to>
                </anchor>
              </controlPr>
            </control>
          </mc:Choice>
        </mc:AlternateContent>
        <mc:AlternateContent xmlns:mc="http://schemas.openxmlformats.org/markup-compatibility/2006">
          <mc:Choice Requires="x14">
            <control shapeId="28699" r:id="rId30" name="Check Box 27">
              <controlPr locked="0" defaultSize="0" autoFill="0" autoLine="0" autoPict="0">
                <anchor moveWithCells="1">
                  <from>
                    <xdr:col>1</xdr:col>
                    <xdr:colOff>22860</xdr:colOff>
                    <xdr:row>36</xdr:row>
                    <xdr:rowOff>22860</xdr:rowOff>
                  </from>
                  <to>
                    <xdr:col>1</xdr:col>
                    <xdr:colOff>259080</xdr:colOff>
                    <xdr:row>38</xdr:row>
                    <xdr:rowOff>7620</xdr:rowOff>
                  </to>
                </anchor>
              </controlPr>
            </control>
          </mc:Choice>
        </mc:AlternateContent>
        <mc:AlternateContent xmlns:mc="http://schemas.openxmlformats.org/markup-compatibility/2006">
          <mc:Choice Requires="x14">
            <control shapeId="28700" r:id="rId31" name="Check Box 28">
              <controlPr locked="0" defaultSize="0" autoFill="0" autoLine="0" autoPict="0">
                <anchor moveWithCells="1">
                  <from>
                    <xdr:col>14</xdr:col>
                    <xdr:colOff>7620</xdr:colOff>
                    <xdr:row>34</xdr:row>
                    <xdr:rowOff>304800</xdr:rowOff>
                  </from>
                  <to>
                    <xdr:col>14</xdr:col>
                    <xdr:colOff>251460</xdr:colOff>
                    <xdr:row>38</xdr:row>
                    <xdr:rowOff>137160</xdr:rowOff>
                  </to>
                </anchor>
              </controlPr>
            </control>
          </mc:Choice>
        </mc:AlternateContent>
        <mc:AlternateContent xmlns:mc="http://schemas.openxmlformats.org/markup-compatibility/2006">
          <mc:Choice Requires="x14">
            <control shapeId="28701" r:id="rId32" name="Check Box 29">
              <controlPr locked="0" defaultSize="0" autoFill="0" autoLine="0" autoPict="0">
                <anchor moveWithCells="1">
                  <from>
                    <xdr:col>1</xdr:col>
                    <xdr:colOff>22860</xdr:colOff>
                    <xdr:row>42</xdr:row>
                    <xdr:rowOff>99060</xdr:rowOff>
                  </from>
                  <to>
                    <xdr:col>2</xdr:col>
                    <xdr:colOff>38100</xdr:colOff>
                    <xdr:row>42</xdr:row>
                    <xdr:rowOff>312420</xdr:rowOff>
                  </to>
                </anchor>
              </controlPr>
            </control>
          </mc:Choice>
        </mc:AlternateContent>
        <mc:AlternateContent xmlns:mc="http://schemas.openxmlformats.org/markup-compatibility/2006">
          <mc:Choice Requires="x14">
            <control shapeId="28702" r:id="rId33" name="Check Box 30">
              <controlPr locked="0" defaultSize="0" autoFill="0" autoLine="0" autoPict="0">
                <anchor moveWithCells="1">
                  <from>
                    <xdr:col>14</xdr:col>
                    <xdr:colOff>7620</xdr:colOff>
                    <xdr:row>40</xdr:row>
                    <xdr:rowOff>297180</xdr:rowOff>
                  </from>
                  <to>
                    <xdr:col>14</xdr:col>
                    <xdr:colOff>274320</xdr:colOff>
                    <xdr:row>44</xdr:row>
                    <xdr:rowOff>144780</xdr:rowOff>
                  </to>
                </anchor>
              </controlPr>
            </control>
          </mc:Choice>
        </mc:AlternateContent>
        <mc:AlternateContent xmlns:mc="http://schemas.openxmlformats.org/markup-compatibility/2006">
          <mc:Choice Requires="x14">
            <control shapeId="28703" r:id="rId34" name="Check Box 31">
              <controlPr locked="0" defaultSize="0" autoFill="0" autoLine="0" autoPict="0">
                <anchor moveWithCells="1">
                  <from>
                    <xdr:col>1</xdr:col>
                    <xdr:colOff>22860</xdr:colOff>
                    <xdr:row>40</xdr:row>
                    <xdr:rowOff>30480</xdr:rowOff>
                  </from>
                  <to>
                    <xdr:col>1</xdr:col>
                    <xdr:colOff>259080</xdr:colOff>
                    <xdr:row>42</xdr:row>
                    <xdr:rowOff>22860</xdr:rowOff>
                  </to>
                </anchor>
              </controlPr>
            </control>
          </mc:Choice>
        </mc:AlternateContent>
        <mc:AlternateContent xmlns:mc="http://schemas.openxmlformats.org/markup-compatibility/2006">
          <mc:Choice Requires="x14">
            <control shapeId="28704" r:id="rId35" name="Check Box 32">
              <controlPr locked="0" defaultSize="0" autoFill="0" autoLine="0" autoPict="0">
                <anchor moveWithCells="1">
                  <from>
                    <xdr:col>14</xdr:col>
                    <xdr:colOff>7620</xdr:colOff>
                    <xdr:row>38</xdr:row>
                    <xdr:rowOff>312420</xdr:rowOff>
                  </from>
                  <to>
                    <xdr:col>14</xdr:col>
                    <xdr:colOff>251460</xdr:colOff>
                    <xdr:row>42</xdr:row>
                    <xdr:rowOff>137160</xdr:rowOff>
                  </to>
                </anchor>
              </controlPr>
            </control>
          </mc:Choice>
        </mc:AlternateContent>
        <mc:AlternateContent xmlns:mc="http://schemas.openxmlformats.org/markup-compatibility/2006">
          <mc:Choice Requires="x14">
            <control shapeId="28705" r:id="rId36" name="Check Box 33">
              <controlPr locked="0" defaultSize="0" autoFill="0" autoLine="0" autoPict="0">
                <anchor moveWithCells="1">
                  <from>
                    <xdr:col>1</xdr:col>
                    <xdr:colOff>22860</xdr:colOff>
                    <xdr:row>46</xdr:row>
                    <xdr:rowOff>106680</xdr:rowOff>
                  </from>
                  <to>
                    <xdr:col>2</xdr:col>
                    <xdr:colOff>38100</xdr:colOff>
                    <xdr:row>47</xdr:row>
                    <xdr:rowOff>0</xdr:rowOff>
                  </to>
                </anchor>
              </controlPr>
            </control>
          </mc:Choice>
        </mc:AlternateContent>
        <mc:AlternateContent xmlns:mc="http://schemas.openxmlformats.org/markup-compatibility/2006">
          <mc:Choice Requires="x14">
            <control shapeId="28706" r:id="rId37" name="Check Box 34">
              <controlPr locked="0" defaultSize="0" autoFill="0" autoLine="0" autoPict="0">
                <anchor moveWithCells="1">
                  <from>
                    <xdr:col>1</xdr:col>
                    <xdr:colOff>22860</xdr:colOff>
                    <xdr:row>44</xdr:row>
                    <xdr:rowOff>30480</xdr:rowOff>
                  </from>
                  <to>
                    <xdr:col>1</xdr:col>
                    <xdr:colOff>259080</xdr:colOff>
                    <xdr:row>46</xdr:row>
                    <xdr:rowOff>30480</xdr:rowOff>
                  </to>
                </anchor>
              </controlPr>
            </control>
          </mc:Choice>
        </mc:AlternateContent>
        <mc:AlternateContent xmlns:mc="http://schemas.openxmlformats.org/markup-compatibility/2006">
          <mc:Choice Requires="x14">
            <control shapeId="28707" r:id="rId38" name="Check Box 35">
              <controlPr locked="0" defaultSize="0" autoFill="0" autoLine="0" autoPict="0">
                <anchor moveWithCells="1">
                  <from>
                    <xdr:col>14</xdr:col>
                    <xdr:colOff>7620</xdr:colOff>
                    <xdr:row>42</xdr:row>
                    <xdr:rowOff>312420</xdr:rowOff>
                  </from>
                  <to>
                    <xdr:col>14</xdr:col>
                    <xdr:colOff>251460</xdr:colOff>
                    <xdr:row>46</xdr:row>
                    <xdr:rowOff>144780</xdr:rowOff>
                  </to>
                </anchor>
              </controlPr>
            </control>
          </mc:Choice>
        </mc:AlternateContent>
        <mc:AlternateContent xmlns:mc="http://schemas.openxmlformats.org/markup-compatibility/2006">
          <mc:Choice Requires="x14">
            <control shapeId="28708" r:id="rId39" name="Check Box 36">
              <controlPr locked="0" defaultSize="0" autoFill="0" autoLine="0" autoPict="0">
                <anchor moveWithCells="1">
                  <from>
                    <xdr:col>14</xdr:col>
                    <xdr:colOff>7620</xdr:colOff>
                    <xdr:row>12</xdr:row>
                    <xdr:rowOff>259080</xdr:rowOff>
                  </from>
                  <to>
                    <xdr:col>14</xdr:col>
                    <xdr:colOff>251460</xdr:colOff>
                    <xdr:row>16</xdr:row>
                    <xdr:rowOff>83820</xdr:rowOff>
                  </to>
                </anchor>
              </controlPr>
            </control>
          </mc:Choice>
        </mc:AlternateContent>
        <mc:AlternateContent xmlns:mc="http://schemas.openxmlformats.org/markup-compatibility/2006">
          <mc:Choice Requires="x14">
            <control shapeId="28709" r:id="rId40" name="Check Box 37">
              <controlPr locked="0" defaultSize="0" autoFill="0" autoLine="0" autoPict="0">
                <anchor moveWithCells="1">
                  <from>
                    <xdr:col>14</xdr:col>
                    <xdr:colOff>7620</xdr:colOff>
                    <xdr:row>20</xdr:row>
                    <xdr:rowOff>274320</xdr:rowOff>
                  </from>
                  <to>
                    <xdr:col>14</xdr:col>
                    <xdr:colOff>251460</xdr:colOff>
                    <xdr:row>24</xdr:row>
                    <xdr:rowOff>99060</xdr:rowOff>
                  </to>
                </anchor>
              </controlPr>
            </control>
          </mc:Choice>
        </mc:AlternateContent>
        <mc:AlternateContent xmlns:mc="http://schemas.openxmlformats.org/markup-compatibility/2006">
          <mc:Choice Requires="x14">
            <control shapeId="28710" r:id="rId41" name="Check Box 38">
              <controlPr locked="0" defaultSize="0" autoFill="0" autoLine="0" autoPict="0">
                <anchor moveWithCells="1">
                  <from>
                    <xdr:col>14</xdr:col>
                    <xdr:colOff>7620</xdr:colOff>
                    <xdr:row>28</xdr:row>
                    <xdr:rowOff>289560</xdr:rowOff>
                  </from>
                  <to>
                    <xdr:col>14</xdr:col>
                    <xdr:colOff>251460</xdr:colOff>
                    <xdr:row>32</xdr:row>
                    <xdr:rowOff>114300</xdr:rowOff>
                  </to>
                </anchor>
              </controlPr>
            </control>
          </mc:Choice>
        </mc:AlternateContent>
        <mc:AlternateContent xmlns:mc="http://schemas.openxmlformats.org/markup-compatibility/2006">
          <mc:Choice Requires="x14">
            <control shapeId="28711" r:id="rId42" name="Check Box 39">
              <controlPr locked="0" defaultSize="0" autoFill="0" autoLine="0" autoPict="0">
                <anchor moveWithCells="1">
                  <from>
                    <xdr:col>14</xdr:col>
                    <xdr:colOff>7620</xdr:colOff>
                    <xdr:row>36</xdr:row>
                    <xdr:rowOff>297180</xdr:rowOff>
                  </from>
                  <to>
                    <xdr:col>14</xdr:col>
                    <xdr:colOff>251460</xdr:colOff>
                    <xdr:row>40</xdr:row>
                    <xdr:rowOff>121920</xdr:rowOff>
                  </to>
                </anchor>
              </controlPr>
            </control>
          </mc:Choice>
        </mc:AlternateContent>
        <mc:AlternateContent xmlns:mc="http://schemas.openxmlformats.org/markup-compatibility/2006">
          <mc:Choice Requires="x14">
            <control shapeId="28712" r:id="rId43" name="Check Box 40">
              <controlPr locked="0" defaultSize="0" autoFill="0" autoLine="0" autoPict="0">
                <anchor moveWithCells="1">
                  <from>
                    <xdr:col>14</xdr:col>
                    <xdr:colOff>7620</xdr:colOff>
                    <xdr:row>44</xdr:row>
                    <xdr:rowOff>312420</xdr:rowOff>
                  </from>
                  <to>
                    <xdr:col>14</xdr:col>
                    <xdr:colOff>251460</xdr:colOff>
                    <xdr:row>48</xdr:row>
                    <xdr:rowOff>137160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Z62"/>
  <sheetViews>
    <sheetView showGridLines="0" showRowColHeaders="0" zoomScale="120" zoomScaleNormal="120" workbookViewId="0">
      <selection activeCell="C9" sqref="C9:D9"/>
    </sheetView>
  </sheetViews>
  <sheetFormatPr defaultColWidth="3.88671875" defaultRowHeight="13.2" x14ac:dyDescent="0.25"/>
  <cols>
    <col min="1" max="1" width="4.44140625" bestFit="1" customWidth="1"/>
    <col min="2" max="2" width="4.33203125" customWidth="1"/>
    <col min="3" max="3" width="4" bestFit="1" customWidth="1"/>
    <col min="4" max="4" width="3.88671875" customWidth="1"/>
    <col min="14" max="14" width="4" bestFit="1" customWidth="1"/>
    <col min="15" max="16" width="4.33203125" customWidth="1"/>
    <col min="17" max="17" width="4" bestFit="1" customWidth="1"/>
    <col min="18" max="18" width="3.88671875" customWidth="1"/>
    <col min="27" max="27" width="3.88671875" style="50"/>
    <col min="28" max="30" width="0" hidden="1" customWidth="1"/>
    <col min="31" max="31" width="4" hidden="1" customWidth="1"/>
    <col min="32" max="32" width="7.33203125" hidden="1" customWidth="1"/>
    <col min="33" max="37" width="0" hidden="1" customWidth="1"/>
    <col min="38" max="38" width="8.44140625" hidden="1" customWidth="1"/>
    <col min="39" max="39" width="6.5546875" hidden="1" customWidth="1"/>
  </cols>
  <sheetData>
    <row r="1" spans="1:52" ht="4.5" customHeight="1" x14ac:dyDescent="0.25"/>
    <row r="2" spans="1:52" ht="17.25" customHeight="1" x14ac:dyDescent="0.3">
      <c r="A2" s="109"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78"/>
      <c r="AB2" s="59"/>
      <c r="AC2" s="59"/>
      <c r="AD2" s="59"/>
      <c r="AE2" s="59"/>
      <c r="AF2" s="59"/>
      <c r="AG2" s="59"/>
      <c r="AH2" s="59"/>
      <c r="AI2" s="59"/>
      <c r="AJ2" s="59"/>
      <c r="AK2" s="59"/>
      <c r="AL2" s="59"/>
      <c r="AM2" s="59"/>
      <c r="AN2" s="59"/>
    </row>
    <row r="4" spans="1:52" ht="15.6" x14ac:dyDescent="0.3">
      <c r="A4" s="112" t="s">
        <v>1</v>
      </c>
      <c r="B4" s="113"/>
      <c r="C4" s="113"/>
      <c r="D4" s="113"/>
      <c r="E4" s="113"/>
      <c r="F4" s="113"/>
      <c r="G4" s="113"/>
      <c r="H4" s="119"/>
      <c r="I4" s="112" t="s">
        <v>2</v>
      </c>
      <c r="J4" s="113"/>
      <c r="K4" s="113"/>
      <c r="L4" s="113"/>
      <c r="M4" s="113"/>
      <c r="N4" s="113"/>
      <c r="O4" s="113"/>
      <c r="P4" s="119"/>
      <c r="Q4" s="112" t="s">
        <v>56</v>
      </c>
      <c r="R4" s="113"/>
      <c r="S4" s="113"/>
      <c r="T4" s="113"/>
      <c r="U4" s="113"/>
      <c r="V4" s="112" t="s">
        <v>55</v>
      </c>
      <c r="W4" s="113"/>
      <c r="X4" s="113"/>
      <c r="Y4" s="113"/>
      <c r="Z4" s="119"/>
      <c r="AA4" s="49"/>
    </row>
    <row r="5" spans="1:52" ht="22.5" customHeight="1" x14ac:dyDescent="0.25">
      <c r="A5" s="205" t="str">
        <f>IF('Page 1'!A5="","",'Page 1'!A5)</f>
        <v/>
      </c>
      <c r="B5" s="206"/>
      <c r="C5" s="206"/>
      <c r="D5" s="206"/>
      <c r="E5" s="206"/>
      <c r="F5" s="206"/>
      <c r="G5" s="206"/>
      <c r="H5" s="207"/>
      <c r="I5" s="208" t="str">
        <f>IF('Page 1'!I5="","",'Page 1'!I5)</f>
        <v/>
      </c>
      <c r="J5" s="209"/>
      <c r="K5" s="209"/>
      <c r="L5" s="209"/>
      <c r="M5" s="210"/>
      <c r="N5" s="209"/>
      <c r="O5" s="209"/>
      <c r="P5" s="211"/>
      <c r="Q5" s="208" t="str">
        <f>IF('Page 1'!Q5="","",'Page 1'!Q5)</f>
        <v/>
      </c>
      <c r="R5" s="209"/>
      <c r="S5" s="209"/>
      <c r="T5" s="209"/>
      <c r="U5" s="211"/>
      <c r="V5" s="114" t="str">
        <f>IF('Page 1'!V5="","",'Page 1'!V5)</f>
        <v/>
      </c>
      <c r="W5" s="115"/>
      <c r="X5" s="115"/>
      <c r="Y5" s="115"/>
      <c r="Z5" s="212"/>
      <c r="AA5" s="79"/>
      <c r="AL5" s="16" t="s">
        <v>21</v>
      </c>
      <c r="AW5" s="47"/>
      <c r="AX5" s="47"/>
      <c r="AY5" s="47"/>
      <c r="AZ5" s="47"/>
    </row>
    <row r="6" spans="1:52" ht="22.5" customHeight="1" x14ac:dyDescent="0.25">
      <c r="A6" s="56" t="s">
        <v>3</v>
      </c>
      <c r="B6" s="57"/>
      <c r="C6" s="57"/>
      <c r="D6" s="57"/>
      <c r="E6" s="57"/>
      <c r="F6" s="213" t="str">
        <f>IF('Page 1'!F6="","",'Page 1'!F6)</f>
        <v/>
      </c>
      <c r="G6" s="213"/>
      <c r="H6" s="213"/>
      <c r="I6" s="213"/>
      <c r="J6" s="213"/>
      <c r="K6" s="213"/>
      <c r="L6" s="214"/>
      <c r="M6" s="84" t="s">
        <v>4</v>
      </c>
      <c r="N6" s="83"/>
      <c r="O6" s="83"/>
      <c r="P6" s="124" t="str">
        <f>IF('Page 1'!P6="","",'Page 1'!P6)</f>
        <v/>
      </c>
      <c r="Q6" s="124"/>
      <c r="R6" s="124"/>
      <c r="S6" s="124"/>
      <c r="T6" s="124"/>
      <c r="U6" s="125"/>
      <c r="V6" s="57" t="s">
        <v>5</v>
      </c>
      <c r="W6" s="57"/>
      <c r="X6" s="73">
        <v>11</v>
      </c>
      <c r="Y6" s="75" t="s">
        <v>6</v>
      </c>
      <c r="Z6" s="41"/>
      <c r="AA6" s="80"/>
      <c r="AB6" s="17"/>
      <c r="AC6" s="17"/>
      <c r="AD6" s="17"/>
      <c r="AE6" s="17"/>
      <c r="AF6" s="17"/>
      <c r="AG6" s="17"/>
      <c r="AH6" s="17"/>
      <c r="AI6" s="17"/>
      <c r="AJ6" s="17"/>
      <c r="AK6" s="17"/>
      <c r="AL6" s="68">
        <f>SUM(C9:C47,P9:P47)</f>
        <v>0</v>
      </c>
      <c r="AM6" s="17"/>
      <c r="AN6" s="17"/>
      <c r="AO6" s="17"/>
      <c r="AP6" s="17"/>
      <c r="AQ6" s="17"/>
    </row>
    <row r="7" spans="1:52" ht="3" customHeight="1" x14ac:dyDescent="0.25">
      <c r="A7" s="1"/>
      <c r="B7" s="2"/>
      <c r="C7" s="2"/>
      <c r="D7" s="2"/>
      <c r="E7" s="2"/>
      <c r="F7" s="2"/>
      <c r="G7" s="2"/>
      <c r="H7" s="2"/>
      <c r="I7" s="2"/>
      <c r="J7" s="2"/>
      <c r="K7" s="2"/>
      <c r="L7" s="3"/>
      <c r="M7" s="2"/>
      <c r="N7" s="2"/>
      <c r="O7" s="2"/>
      <c r="P7" s="2"/>
      <c r="Q7" s="2"/>
      <c r="R7" s="2"/>
      <c r="S7" s="3"/>
      <c r="T7" s="1"/>
      <c r="U7" s="3"/>
      <c r="V7" s="2"/>
      <c r="W7" s="2"/>
      <c r="X7" s="2"/>
      <c r="Y7" s="2"/>
      <c r="Z7" s="67"/>
      <c r="AA7" s="81"/>
      <c r="AB7" s="17"/>
      <c r="AC7" s="17"/>
      <c r="AD7" s="17"/>
      <c r="AE7" s="17"/>
      <c r="AF7" s="17"/>
      <c r="AG7" s="17"/>
      <c r="AH7" s="17"/>
      <c r="AI7" s="17"/>
      <c r="AJ7" s="17"/>
      <c r="AK7" s="17"/>
      <c r="AL7" s="17"/>
      <c r="AM7" s="17"/>
      <c r="AN7" s="17"/>
      <c r="AO7" s="17"/>
      <c r="AP7" s="17"/>
      <c r="AQ7" s="17"/>
    </row>
    <row r="8" spans="1:52" ht="31.5" customHeight="1" x14ac:dyDescent="0.25">
      <c r="A8" s="42" t="s">
        <v>7</v>
      </c>
      <c r="B8" s="66" t="s">
        <v>8</v>
      </c>
      <c r="C8" s="192" t="s">
        <v>9</v>
      </c>
      <c r="D8" s="148"/>
      <c r="E8" s="147" t="s">
        <v>57</v>
      </c>
      <c r="F8" s="148"/>
      <c r="G8" s="192" t="s">
        <v>10</v>
      </c>
      <c r="H8" s="193"/>
      <c r="I8" s="193"/>
      <c r="J8" s="148"/>
      <c r="K8" s="201" t="s">
        <v>11</v>
      </c>
      <c r="L8" s="201"/>
      <c r="M8" s="201"/>
      <c r="N8" s="58" t="s">
        <v>7</v>
      </c>
      <c r="O8" s="61" t="s">
        <v>8</v>
      </c>
      <c r="P8" s="192" t="s">
        <v>9</v>
      </c>
      <c r="Q8" s="193"/>
      <c r="R8" s="147" t="s">
        <v>57</v>
      </c>
      <c r="S8" s="148"/>
      <c r="T8" s="192" t="s">
        <v>10</v>
      </c>
      <c r="U8" s="193"/>
      <c r="V8" s="193"/>
      <c r="W8" s="148"/>
      <c r="X8" s="201" t="s">
        <v>11</v>
      </c>
      <c r="Y8" s="201"/>
      <c r="Z8" s="201"/>
      <c r="AA8" s="69"/>
      <c r="AB8" s="17"/>
      <c r="AC8" s="17"/>
      <c r="AD8" s="17"/>
      <c r="AE8" s="17"/>
      <c r="AF8" s="17"/>
      <c r="AG8" s="17"/>
      <c r="AH8" s="17"/>
      <c r="AI8" s="17"/>
      <c r="AJ8" s="17"/>
      <c r="AK8" s="17"/>
      <c r="AL8" s="17" t="s">
        <v>12</v>
      </c>
      <c r="AM8" s="17" t="s">
        <v>13</v>
      </c>
      <c r="AN8" s="17"/>
      <c r="AO8" s="17"/>
      <c r="AP8" s="17"/>
      <c r="AQ8" s="17"/>
    </row>
    <row r="9" spans="1:52" ht="26.1" customHeight="1" x14ac:dyDescent="0.25">
      <c r="A9" s="20">
        <v>387</v>
      </c>
      <c r="B9" s="5" t="b">
        <v>0</v>
      </c>
      <c r="C9" s="195"/>
      <c r="D9" s="196"/>
      <c r="E9" s="199"/>
      <c r="F9" s="200"/>
      <c r="G9" s="189" t="s">
        <v>38</v>
      </c>
      <c r="H9" s="190"/>
      <c r="I9" s="190"/>
      <c r="J9" s="21"/>
      <c r="K9" s="202" t="s">
        <v>14</v>
      </c>
      <c r="L9" s="203"/>
      <c r="M9" s="6"/>
      <c r="N9" s="4">
        <v>407</v>
      </c>
      <c r="O9" s="7" t="b">
        <v>0</v>
      </c>
      <c r="P9" s="195"/>
      <c r="Q9" s="196"/>
      <c r="R9" s="199"/>
      <c r="S9" s="200"/>
      <c r="T9" s="189" t="s">
        <v>38</v>
      </c>
      <c r="U9" s="190"/>
      <c r="V9" s="190"/>
      <c r="W9" s="21"/>
      <c r="X9" s="204" t="s">
        <v>14</v>
      </c>
      <c r="Y9" s="179"/>
      <c r="Z9" s="6"/>
      <c r="AA9" s="48"/>
      <c r="AL9" t="str">
        <f>J9&amp;M9</f>
        <v/>
      </c>
      <c r="AM9" t="str">
        <f>W9&amp;Z9</f>
        <v/>
      </c>
    </row>
    <row r="10" spans="1:52" ht="3" customHeight="1" x14ac:dyDescent="0.25">
      <c r="A10" s="43"/>
      <c r="B10" s="9"/>
      <c r="C10" s="185"/>
      <c r="D10" s="191"/>
      <c r="E10" s="185"/>
      <c r="F10" s="186"/>
      <c r="G10" s="180"/>
      <c r="H10" s="181"/>
      <c r="I10" s="181"/>
      <c r="J10" s="182"/>
      <c r="K10" s="180"/>
      <c r="L10" s="181"/>
      <c r="M10" s="194"/>
      <c r="N10" s="58"/>
      <c r="O10" s="10"/>
      <c r="P10" s="185"/>
      <c r="Q10" s="191"/>
      <c r="R10" s="185"/>
      <c r="S10" s="186"/>
      <c r="T10" s="180"/>
      <c r="U10" s="181"/>
      <c r="V10" s="181"/>
      <c r="W10" s="182"/>
      <c r="X10" s="180"/>
      <c r="Y10" s="181"/>
      <c r="Z10" s="194"/>
      <c r="AA10" s="48"/>
    </row>
    <row r="11" spans="1:52" ht="26.1" customHeight="1" x14ac:dyDescent="0.25">
      <c r="A11" s="20">
        <v>388</v>
      </c>
      <c r="B11" s="5" t="b">
        <v>0</v>
      </c>
      <c r="C11" s="195"/>
      <c r="D11" s="196"/>
      <c r="E11" s="199"/>
      <c r="F11" s="200"/>
      <c r="G11" s="189" t="s">
        <v>38</v>
      </c>
      <c r="H11" s="190"/>
      <c r="I11" s="190"/>
      <c r="J11" s="21"/>
      <c r="K11" s="197" t="s">
        <v>14</v>
      </c>
      <c r="L11" s="198"/>
      <c r="M11" s="21"/>
      <c r="N11" s="4">
        <v>408</v>
      </c>
      <c r="O11" s="7" t="b">
        <v>0</v>
      </c>
      <c r="P11" s="195"/>
      <c r="Q11" s="196"/>
      <c r="R11" s="199"/>
      <c r="S11" s="200"/>
      <c r="T11" s="189" t="s">
        <v>38</v>
      </c>
      <c r="U11" s="190"/>
      <c r="V11" s="190"/>
      <c r="W11" s="21"/>
      <c r="X11" s="189" t="s">
        <v>14</v>
      </c>
      <c r="Y11" s="190"/>
      <c r="Z11" s="21"/>
      <c r="AA11" s="48"/>
      <c r="AL11" t="str">
        <f>J11&amp;M11</f>
        <v/>
      </c>
      <c r="AM11" t="str">
        <f>W11&amp;Z11</f>
        <v/>
      </c>
    </row>
    <row r="12" spans="1:52" ht="3" customHeight="1" x14ac:dyDescent="0.25">
      <c r="A12" s="43"/>
      <c r="B12" s="9"/>
      <c r="C12" s="185"/>
      <c r="D12" s="191"/>
      <c r="E12" s="71"/>
      <c r="F12" s="72"/>
      <c r="G12" s="180"/>
      <c r="H12" s="181"/>
      <c r="I12" s="181"/>
      <c r="J12" s="182"/>
      <c r="K12" s="180"/>
      <c r="L12" s="181"/>
      <c r="M12" s="194"/>
      <c r="N12" s="58"/>
      <c r="O12" s="10"/>
      <c r="P12" s="185"/>
      <c r="Q12" s="191"/>
      <c r="R12" s="185"/>
      <c r="S12" s="186"/>
      <c r="T12" s="180"/>
      <c r="U12" s="181"/>
      <c r="V12" s="181"/>
      <c r="W12" s="182"/>
      <c r="X12" s="180"/>
      <c r="Y12" s="181"/>
      <c r="Z12" s="194"/>
      <c r="AA12" s="48"/>
      <c r="AL12" t="str">
        <f>J12&amp;M12</f>
        <v/>
      </c>
      <c r="AM12" t="str">
        <f>W12&amp;Z12</f>
        <v/>
      </c>
    </row>
    <row r="13" spans="1:52" ht="26.1" customHeight="1" x14ac:dyDescent="0.25">
      <c r="A13" s="20">
        <v>389</v>
      </c>
      <c r="B13" s="5" t="b">
        <v>0</v>
      </c>
      <c r="C13" s="195"/>
      <c r="D13" s="196"/>
      <c r="E13" s="199"/>
      <c r="F13" s="200"/>
      <c r="G13" s="189" t="s">
        <v>38</v>
      </c>
      <c r="H13" s="190"/>
      <c r="I13" s="190"/>
      <c r="J13" s="21"/>
      <c r="K13" s="202" t="s">
        <v>14</v>
      </c>
      <c r="L13" s="203"/>
      <c r="M13" s="6"/>
      <c r="N13" s="4">
        <v>409</v>
      </c>
      <c r="O13" s="7" t="b">
        <v>0</v>
      </c>
      <c r="P13" s="195"/>
      <c r="Q13" s="196"/>
      <c r="R13" s="199"/>
      <c r="S13" s="200"/>
      <c r="T13" s="189" t="s">
        <v>38</v>
      </c>
      <c r="U13" s="190"/>
      <c r="V13" s="190"/>
      <c r="W13" s="21"/>
      <c r="X13" s="204" t="s">
        <v>14</v>
      </c>
      <c r="Y13" s="179"/>
      <c r="Z13" s="6"/>
      <c r="AA13" s="48"/>
      <c r="AL13" t="str">
        <f>J13&amp;M13</f>
        <v/>
      </c>
      <c r="AM13" t="str">
        <f>W13&amp;Z13</f>
        <v/>
      </c>
    </row>
    <row r="14" spans="1:52" ht="3" customHeight="1" x14ac:dyDescent="0.25">
      <c r="A14" s="43"/>
      <c r="B14" s="9"/>
      <c r="C14" s="185"/>
      <c r="D14" s="191"/>
      <c r="E14" s="185"/>
      <c r="F14" s="186"/>
      <c r="G14" s="180"/>
      <c r="H14" s="181"/>
      <c r="I14" s="181"/>
      <c r="J14" s="182"/>
      <c r="K14" s="180"/>
      <c r="L14" s="181"/>
      <c r="M14" s="194"/>
      <c r="N14" s="58"/>
      <c r="O14" s="10"/>
      <c r="P14" s="185"/>
      <c r="Q14" s="191"/>
      <c r="R14" s="185"/>
      <c r="S14" s="186"/>
      <c r="T14" s="180"/>
      <c r="U14" s="181"/>
      <c r="V14" s="181"/>
      <c r="W14" s="182"/>
      <c r="X14" s="180"/>
      <c r="Y14" s="181"/>
      <c r="Z14" s="194"/>
      <c r="AA14" s="48"/>
    </row>
    <row r="15" spans="1:52" ht="26.1" customHeight="1" x14ac:dyDescent="0.25">
      <c r="A15" s="20">
        <v>390</v>
      </c>
      <c r="B15" s="5" t="b">
        <v>0</v>
      </c>
      <c r="C15" s="195"/>
      <c r="D15" s="196"/>
      <c r="E15" s="199"/>
      <c r="F15" s="200"/>
      <c r="G15" s="189" t="s">
        <v>38</v>
      </c>
      <c r="H15" s="190"/>
      <c r="I15" s="190"/>
      <c r="J15" s="21"/>
      <c r="K15" s="197" t="s">
        <v>14</v>
      </c>
      <c r="L15" s="198"/>
      <c r="M15" s="21"/>
      <c r="N15" s="4">
        <v>410</v>
      </c>
      <c r="O15" s="70" t="b">
        <v>0</v>
      </c>
      <c r="P15" s="195"/>
      <c r="Q15" s="196"/>
      <c r="R15" s="199"/>
      <c r="S15" s="200"/>
      <c r="T15" s="189" t="s">
        <v>38</v>
      </c>
      <c r="U15" s="190"/>
      <c r="V15" s="190"/>
      <c r="W15" s="21"/>
      <c r="X15" s="189" t="s">
        <v>14</v>
      </c>
      <c r="Y15" s="190"/>
      <c r="Z15" s="21"/>
      <c r="AA15" s="48"/>
      <c r="AL15" t="str">
        <f>J15&amp;M15</f>
        <v/>
      </c>
      <c r="AM15" t="str">
        <f>W15&amp;Z15</f>
        <v/>
      </c>
    </row>
    <row r="16" spans="1:52" ht="3" customHeight="1" x14ac:dyDescent="0.25">
      <c r="A16" s="43"/>
      <c r="B16" s="9"/>
      <c r="C16" s="185"/>
      <c r="D16" s="191"/>
      <c r="E16" s="71"/>
      <c r="F16" s="72"/>
      <c r="G16" s="180"/>
      <c r="H16" s="181"/>
      <c r="I16" s="181"/>
      <c r="J16" s="182"/>
      <c r="K16" s="180"/>
      <c r="L16" s="181"/>
      <c r="M16" s="194"/>
      <c r="N16" s="58"/>
      <c r="O16" s="10"/>
      <c r="P16" s="185"/>
      <c r="Q16" s="191"/>
      <c r="R16" s="185"/>
      <c r="S16" s="186"/>
      <c r="T16" s="180"/>
      <c r="U16" s="181"/>
      <c r="V16" s="181"/>
      <c r="W16" s="182"/>
      <c r="X16" s="180"/>
      <c r="Y16" s="181"/>
      <c r="Z16" s="194"/>
      <c r="AA16" s="48"/>
      <c r="AL16" t="str">
        <f>J16&amp;M16</f>
        <v/>
      </c>
      <c r="AM16" t="str">
        <f>W16&amp;Z16</f>
        <v/>
      </c>
    </row>
    <row r="17" spans="1:39" ht="26.1" customHeight="1" x14ac:dyDescent="0.25">
      <c r="A17" s="20">
        <v>391</v>
      </c>
      <c r="B17" s="5" t="b">
        <v>0</v>
      </c>
      <c r="C17" s="195"/>
      <c r="D17" s="196"/>
      <c r="E17" s="199"/>
      <c r="F17" s="200"/>
      <c r="G17" s="189" t="s">
        <v>38</v>
      </c>
      <c r="H17" s="190"/>
      <c r="I17" s="190"/>
      <c r="J17" s="21"/>
      <c r="K17" s="202" t="s">
        <v>14</v>
      </c>
      <c r="L17" s="203"/>
      <c r="M17" s="6"/>
      <c r="N17" s="4">
        <v>411</v>
      </c>
      <c r="O17" s="7" t="b">
        <v>0</v>
      </c>
      <c r="P17" s="195"/>
      <c r="Q17" s="196"/>
      <c r="R17" s="199"/>
      <c r="S17" s="200"/>
      <c r="T17" s="189" t="s">
        <v>38</v>
      </c>
      <c r="U17" s="190"/>
      <c r="V17" s="190"/>
      <c r="W17" s="21"/>
      <c r="X17" s="204" t="s">
        <v>14</v>
      </c>
      <c r="Y17" s="179"/>
      <c r="Z17" s="6"/>
      <c r="AA17" s="48"/>
      <c r="AL17" t="str">
        <f>J17&amp;M17</f>
        <v/>
      </c>
      <c r="AM17" t="str">
        <f>W17&amp;Z17</f>
        <v/>
      </c>
    </row>
    <row r="18" spans="1:39" ht="3" customHeight="1" x14ac:dyDescent="0.25">
      <c r="A18" s="43"/>
      <c r="B18" s="9"/>
      <c r="C18" s="185"/>
      <c r="D18" s="191"/>
      <c r="E18" s="185"/>
      <c r="F18" s="186"/>
      <c r="G18" s="180"/>
      <c r="H18" s="181"/>
      <c r="I18" s="181"/>
      <c r="J18" s="182"/>
      <c r="K18" s="180"/>
      <c r="L18" s="181"/>
      <c r="M18" s="194"/>
      <c r="N18" s="58"/>
      <c r="O18" s="10"/>
      <c r="P18" s="185"/>
      <c r="Q18" s="191"/>
      <c r="R18" s="185"/>
      <c r="S18" s="186"/>
      <c r="T18" s="180"/>
      <c r="U18" s="181"/>
      <c r="V18" s="181"/>
      <c r="W18" s="182"/>
      <c r="X18" s="180"/>
      <c r="Y18" s="181"/>
      <c r="Z18" s="194"/>
      <c r="AA18" s="48"/>
    </row>
    <row r="19" spans="1:39" ht="26.1" customHeight="1" x14ac:dyDescent="0.25">
      <c r="A19" s="20">
        <v>392</v>
      </c>
      <c r="B19" s="5" t="b">
        <v>0</v>
      </c>
      <c r="C19" s="195"/>
      <c r="D19" s="196"/>
      <c r="E19" s="199"/>
      <c r="F19" s="200"/>
      <c r="G19" s="189" t="s">
        <v>38</v>
      </c>
      <c r="H19" s="190"/>
      <c r="I19" s="190"/>
      <c r="J19" s="21"/>
      <c r="K19" s="197" t="s">
        <v>14</v>
      </c>
      <c r="L19" s="198"/>
      <c r="M19" s="21"/>
      <c r="N19" s="4">
        <v>412</v>
      </c>
      <c r="O19" s="7" t="b">
        <v>0</v>
      </c>
      <c r="P19" s="195"/>
      <c r="Q19" s="196"/>
      <c r="R19" s="199"/>
      <c r="S19" s="200"/>
      <c r="T19" s="189" t="s">
        <v>38</v>
      </c>
      <c r="U19" s="190"/>
      <c r="V19" s="190"/>
      <c r="W19" s="21"/>
      <c r="X19" s="189" t="s">
        <v>14</v>
      </c>
      <c r="Y19" s="190"/>
      <c r="Z19" s="21"/>
      <c r="AA19" s="48"/>
      <c r="AL19" t="str">
        <f>J19&amp;M19</f>
        <v/>
      </c>
      <c r="AM19" t="str">
        <f>W19&amp;Z19</f>
        <v/>
      </c>
    </row>
    <row r="20" spans="1:39" ht="3" customHeight="1" x14ac:dyDescent="0.25">
      <c r="A20" s="43"/>
      <c r="B20" s="9"/>
      <c r="C20" s="185"/>
      <c r="D20" s="191"/>
      <c r="E20" s="71"/>
      <c r="F20" s="72"/>
      <c r="G20" s="180"/>
      <c r="H20" s="181"/>
      <c r="I20" s="181"/>
      <c r="J20" s="182"/>
      <c r="K20" s="180"/>
      <c r="L20" s="181"/>
      <c r="M20" s="194"/>
      <c r="N20" s="58"/>
      <c r="O20" s="10"/>
      <c r="P20" s="185"/>
      <c r="Q20" s="191"/>
      <c r="R20" s="185"/>
      <c r="S20" s="186"/>
      <c r="T20" s="180"/>
      <c r="U20" s="181"/>
      <c r="V20" s="181"/>
      <c r="W20" s="182"/>
      <c r="X20" s="180"/>
      <c r="Y20" s="181"/>
      <c r="Z20" s="194"/>
      <c r="AA20" s="48"/>
      <c r="AL20" t="str">
        <f>J20&amp;M20</f>
        <v/>
      </c>
      <c r="AM20" t="str">
        <f>W20&amp;Z20</f>
        <v/>
      </c>
    </row>
    <row r="21" spans="1:39" ht="26.1" customHeight="1" x14ac:dyDescent="0.25">
      <c r="A21" s="20">
        <v>393</v>
      </c>
      <c r="B21" s="5" t="b">
        <v>0</v>
      </c>
      <c r="C21" s="195"/>
      <c r="D21" s="196"/>
      <c r="E21" s="199"/>
      <c r="F21" s="200"/>
      <c r="G21" s="189" t="s">
        <v>38</v>
      </c>
      <c r="H21" s="190"/>
      <c r="I21" s="190"/>
      <c r="J21" s="21"/>
      <c r="K21" s="202" t="s">
        <v>14</v>
      </c>
      <c r="L21" s="203"/>
      <c r="M21" s="6"/>
      <c r="N21" s="4">
        <v>413</v>
      </c>
      <c r="O21" s="7" t="b">
        <v>0</v>
      </c>
      <c r="P21" s="195"/>
      <c r="Q21" s="196"/>
      <c r="R21" s="199"/>
      <c r="S21" s="200"/>
      <c r="T21" s="189" t="s">
        <v>38</v>
      </c>
      <c r="U21" s="190"/>
      <c r="V21" s="190"/>
      <c r="W21" s="21"/>
      <c r="X21" s="204" t="s">
        <v>14</v>
      </c>
      <c r="Y21" s="179"/>
      <c r="Z21" s="6"/>
      <c r="AA21" s="48"/>
      <c r="AL21" t="str">
        <f>J21&amp;M21</f>
        <v/>
      </c>
      <c r="AM21" t="str">
        <f>W21&amp;Z21</f>
        <v/>
      </c>
    </row>
    <row r="22" spans="1:39" ht="3" customHeight="1" x14ac:dyDescent="0.25">
      <c r="A22" s="43"/>
      <c r="B22" s="9"/>
      <c r="C22" s="185"/>
      <c r="D22" s="191"/>
      <c r="E22" s="185"/>
      <c r="F22" s="186"/>
      <c r="G22" s="180"/>
      <c r="H22" s="181"/>
      <c r="I22" s="181"/>
      <c r="J22" s="182"/>
      <c r="K22" s="180"/>
      <c r="L22" s="181"/>
      <c r="M22" s="194"/>
      <c r="N22" s="58"/>
      <c r="O22" s="10"/>
      <c r="P22" s="185"/>
      <c r="Q22" s="191"/>
      <c r="R22" s="185"/>
      <c r="S22" s="186"/>
      <c r="T22" s="180"/>
      <c r="U22" s="181"/>
      <c r="V22" s="181"/>
      <c r="W22" s="182"/>
      <c r="X22" s="180"/>
      <c r="Y22" s="181"/>
      <c r="Z22" s="194"/>
      <c r="AA22" s="48"/>
    </row>
    <row r="23" spans="1:39" ht="26.1" customHeight="1" x14ac:dyDescent="0.25">
      <c r="A23" s="20">
        <v>394</v>
      </c>
      <c r="B23" s="5" t="b">
        <v>0</v>
      </c>
      <c r="C23" s="195"/>
      <c r="D23" s="196"/>
      <c r="E23" s="199"/>
      <c r="F23" s="200"/>
      <c r="G23" s="189" t="s">
        <v>38</v>
      </c>
      <c r="H23" s="190"/>
      <c r="I23" s="190"/>
      <c r="J23" s="21"/>
      <c r="K23" s="197" t="s">
        <v>14</v>
      </c>
      <c r="L23" s="198"/>
      <c r="M23" s="21"/>
      <c r="N23" s="4">
        <v>414</v>
      </c>
      <c r="O23" s="7" t="b">
        <v>0</v>
      </c>
      <c r="P23" s="195"/>
      <c r="Q23" s="196"/>
      <c r="R23" s="199"/>
      <c r="S23" s="200"/>
      <c r="T23" s="189" t="s">
        <v>38</v>
      </c>
      <c r="U23" s="190"/>
      <c r="V23" s="190"/>
      <c r="W23" s="21"/>
      <c r="X23" s="189" t="s">
        <v>14</v>
      </c>
      <c r="Y23" s="190"/>
      <c r="Z23" s="21"/>
      <c r="AA23" s="48"/>
      <c r="AL23" t="str">
        <f>J23&amp;M23</f>
        <v/>
      </c>
      <c r="AM23" t="str">
        <f>W23&amp;Z23</f>
        <v/>
      </c>
    </row>
    <row r="24" spans="1:39" ht="3" customHeight="1" x14ac:dyDescent="0.25">
      <c r="A24" s="43"/>
      <c r="B24" s="9"/>
      <c r="C24" s="185"/>
      <c r="D24" s="191"/>
      <c r="E24" s="71"/>
      <c r="F24" s="72"/>
      <c r="G24" s="180"/>
      <c r="H24" s="181"/>
      <c r="I24" s="181"/>
      <c r="J24" s="182"/>
      <c r="K24" s="180"/>
      <c r="L24" s="181"/>
      <c r="M24" s="194"/>
      <c r="N24" s="58"/>
      <c r="O24" s="10"/>
      <c r="P24" s="185"/>
      <c r="Q24" s="191"/>
      <c r="R24" s="185"/>
      <c r="S24" s="186"/>
      <c r="T24" s="180"/>
      <c r="U24" s="181"/>
      <c r="V24" s="181"/>
      <c r="W24" s="182"/>
      <c r="X24" s="180"/>
      <c r="Y24" s="181"/>
      <c r="Z24" s="194"/>
      <c r="AA24" s="48"/>
      <c r="AL24" t="str">
        <f>J24&amp;M24</f>
        <v/>
      </c>
      <c r="AM24" t="str">
        <f>W24&amp;Z24</f>
        <v/>
      </c>
    </row>
    <row r="25" spans="1:39" ht="26.1" customHeight="1" x14ac:dyDescent="0.25">
      <c r="A25" s="20">
        <v>395</v>
      </c>
      <c r="B25" s="5" t="b">
        <v>0</v>
      </c>
      <c r="C25" s="195"/>
      <c r="D25" s="196"/>
      <c r="E25" s="199"/>
      <c r="F25" s="200"/>
      <c r="G25" s="189" t="s">
        <v>38</v>
      </c>
      <c r="H25" s="190"/>
      <c r="I25" s="190"/>
      <c r="J25" s="21"/>
      <c r="K25" s="202" t="s">
        <v>14</v>
      </c>
      <c r="L25" s="203"/>
      <c r="M25" s="6"/>
      <c r="N25" s="4">
        <v>415</v>
      </c>
      <c r="O25" s="7" t="b">
        <v>0</v>
      </c>
      <c r="P25" s="195"/>
      <c r="Q25" s="196"/>
      <c r="R25" s="199"/>
      <c r="S25" s="200"/>
      <c r="T25" s="189" t="s">
        <v>38</v>
      </c>
      <c r="U25" s="190"/>
      <c r="V25" s="190"/>
      <c r="W25" s="21"/>
      <c r="X25" s="204" t="s">
        <v>14</v>
      </c>
      <c r="Y25" s="179"/>
      <c r="Z25" s="6"/>
      <c r="AA25" s="48"/>
      <c r="AL25" t="str">
        <f>J25&amp;M25</f>
        <v/>
      </c>
      <c r="AM25" t="str">
        <f>W25&amp;Z25</f>
        <v/>
      </c>
    </row>
    <row r="26" spans="1:39" ht="3" customHeight="1" x14ac:dyDescent="0.25">
      <c r="A26" s="43"/>
      <c r="B26" s="9"/>
      <c r="C26" s="185"/>
      <c r="D26" s="191"/>
      <c r="E26" s="185"/>
      <c r="F26" s="186"/>
      <c r="G26" s="180"/>
      <c r="H26" s="181"/>
      <c r="I26" s="181"/>
      <c r="J26" s="182"/>
      <c r="K26" s="180"/>
      <c r="L26" s="181"/>
      <c r="M26" s="194"/>
      <c r="N26" s="58">
        <v>56</v>
      </c>
      <c r="O26" s="10"/>
      <c r="P26" s="185"/>
      <c r="Q26" s="191"/>
      <c r="R26" s="185"/>
      <c r="S26" s="186"/>
      <c r="T26" s="180"/>
      <c r="U26" s="181"/>
      <c r="V26" s="181"/>
      <c r="W26" s="182"/>
      <c r="X26" s="180"/>
      <c r="Y26" s="181"/>
      <c r="Z26" s="194"/>
      <c r="AA26" s="48"/>
    </row>
    <row r="27" spans="1:39" ht="26.1" customHeight="1" x14ac:dyDescent="0.25">
      <c r="A27" s="20">
        <v>396</v>
      </c>
      <c r="B27" s="5" t="b">
        <v>0</v>
      </c>
      <c r="C27" s="195"/>
      <c r="D27" s="196"/>
      <c r="E27" s="199"/>
      <c r="F27" s="200"/>
      <c r="G27" s="189" t="s">
        <v>38</v>
      </c>
      <c r="H27" s="190"/>
      <c r="I27" s="190"/>
      <c r="J27" s="21"/>
      <c r="K27" s="197" t="s">
        <v>14</v>
      </c>
      <c r="L27" s="198"/>
      <c r="M27" s="21"/>
      <c r="N27" s="4">
        <v>416</v>
      </c>
      <c r="O27" s="7" t="b">
        <v>0</v>
      </c>
      <c r="P27" s="195"/>
      <c r="Q27" s="196"/>
      <c r="R27" s="199"/>
      <c r="S27" s="200"/>
      <c r="T27" s="189" t="s">
        <v>38</v>
      </c>
      <c r="U27" s="190"/>
      <c r="V27" s="190"/>
      <c r="W27" s="21"/>
      <c r="X27" s="189" t="s">
        <v>14</v>
      </c>
      <c r="Y27" s="190"/>
      <c r="Z27" s="21"/>
      <c r="AA27" s="48"/>
      <c r="AL27" t="str">
        <f>J27&amp;M27</f>
        <v/>
      </c>
      <c r="AM27" t="str">
        <f>W27&amp;Z27</f>
        <v/>
      </c>
    </row>
    <row r="28" spans="1:39" ht="3" customHeight="1" x14ac:dyDescent="0.25">
      <c r="A28" s="43"/>
      <c r="B28" s="9"/>
      <c r="C28" s="185"/>
      <c r="D28" s="191"/>
      <c r="E28" s="71"/>
      <c r="F28" s="72"/>
      <c r="G28" s="180"/>
      <c r="H28" s="181"/>
      <c r="I28" s="181"/>
      <c r="J28" s="182"/>
      <c r="K28" s="180"/>
      <c r="L28" s="181"/>
      <c r="M28" s="194"/>
      <c r="N28" s="58"/>
      <c r="O28" s="10"/>
      <c r="P28" s="185"/>
      <c r="Q28" s="191"/>
      <c r="R28" s="185"/>
      <c r="S28" s="186"/>
      <c r="T28" s="180"/>
      <c r="U28" s="181"/>
      <c r="V28" s="181"/>
      <c r="W28" s="182"/>
      <c r="X28" s="180"/>
      <c r="Y28" s="181"/>
      <c r="Z28" s="194"/>
      <c r="AA28" s="48"/>
      <c r="AL28" t="str">
        <f>J28&amp;M28</f>
        <v/>
      </c>
      <c r="AM28" t="str">
        <f>W28&amp;Z28</f>
        <v/>
      </c>
    </row>
    <row r="29" spans="1:39" ht="26.1" customHeight="1" x14ac:dyDescent="0.25">
      <c r="A29" s="20">
        <v>397</v>
      </c>
      <c r="B29" s="5" t="b">
        <v>0</v>
      </c>
      <c r="C29" s="195"/>
      <c r="D29" s="196"/>
      <c r="E29" s="199"/>
      <c r="F29" s="200"/>
      <c r="G29" s="189" t="s">
        <v>38</v>
      </c>
      <c r="H29" s="190"/>
      <c r="I29" s="190"/>
      <c r="J29" s="21"/>
      <c r="K29" s="202" t="s">
        <v>14</v>
      </c>
      <c r="L29" s="203"/>
      <c r="M29" s="6"/>
      <c r="N29" s="4">
        <v>417</v>
      </c>
      <c r="O29" s="7" t="b">
        <v>0</v>
      </c>
      <c r="P29" s="195"/>
      <c r="Q29" s="196"/>
      <c r="R29" s="199"/>
      <c r="S29" s="200"/>
      <c r="T29" s="189" t="s">
        <v>38</v>
      </c>
      <c r="U29" s="190"/>
      <c r="V29" s="190"/>
      <c r="W29" s="21"/>
      <c r="X29" s="204" t="s">
        <v>14</v>
      </c>
      <c r="Y29" s="179"/>
      <c r="Z29" s="6"/>
      <c r="AA29" s="48"/>
      <c r="AL29" t="str">
        <f>J29&amp;M29</f>
        <v/>
      </c>
      <c r="AM29" t="str">
        <f>W29&amp;Z29</f>
        <v/>
      </c>
    </row>
    <row r="30" spans="1:39" ht="3" customHeight="1" x14ac:dyDescent="0.25">
      <c r="A30" s="43"/>
      <c r="B30" s="9"/>
      <c r="C30" s="185"/>
      <c r="D30" s="191"/>
      <c r="E30" s="185"/>
      <c r="F30" s="186"/>
      <c r="G30" s="180"/>
      <c r="H30" s="181"/>
      <c r="I30" s="181"/>
      <c r="J30" s="182"/>
      <c r="K30" s="180"/>
      <c r="L30" s="181"/>
      <c r="M30" s="194"/>
      <c r="N30" s="58"/>
      <c r="O30" s="10"/>
      <c r="P30" s="185"/>
      <c r="Q30" s="191"/>
      <c r="R30" s="185"/>
      <c r="S30" s="186"/>
      <c r="T30" s="180"/>
      <c r="U30" s="181"/>
      <c r="V30" s="181"/>
      <c r="W30" s="182"/>
      <c r="X30" s="180"/>
      <c r="Y30" s="181"/>
      <c r="Z30" s="194"/>
      <c r="AA30" s="48"/>
    </row>
    <row r="31" spans="1:39" ht="26.1" customHeight="1" x14ac:dyDescent="0.25">
      <c r="A31" s="20">
        <v>398</v>
      </c>
      <c r="B31" s="5" t="b">
        <v>0</v>
      </c>
      <c r="C31" s="195"/>
      <c r="D31" s="196"/>
      <c r="E31" s="199"/>
      <c r="F31" s="200"/>
      <c r="G31" s="189" t="s">
        <v>38</v>
      </c>
      <c r="H31" s="190"/>
      <c r="I31" s="190"/>
      <c r="J31" s="21"/>
      <c r="K31" s="197" t="s">
        <v>14</v>
      </c>
      <c r="L31" s="198"/>
      <c r="M31" s="21"/>
      <c r="N31" s="4">
        <v>418</v>
      </c>
      <c r="O31" s="7" t="b">
        <v>0</v>
      </c>
      <c r="P31" s="195"/>
      <c r="Q31" s="196"/>
      <c r="R31" s="199"/>
      <c r="S31" s="200"/>
      <c r="T31" s="189" t="s">
        <v>38</v>
      </c>
      <c r="U31" s="190"/>
      <c r="V31" s="190"/>
      <c r="W31" s="21"/>
      <c r="X31" s="189" t="s">
        <v>14</v>
      </c>
      <c r="Y31" s="190"/>
      <c r="Z31" s="21"/>
      <c r="AA31" s="48"/>
      <c r="AL31" t="str">
        <f>J31&amp;M31</f>
        <v/>
      </c>
      <c r="AM31" t="str">
        <f>W31&amp;Z31</f>
        <v/>
      </c>
    </row>
    <row r="32" spans="1:39" ht="3" customHeight="1" x14ac:dyDescent="0.25">
      <c r="A32" s="43"/>
      <c r="B32" s="9"/>
      <c r="C32" s="185"/>
      <c r="D32" s="191"/>
      <c r="E32" s="71"/>
      <c r="F32" s="72"/>
      <c r="G32" s="180"/>
      <c r="H32" s="181"/>
      <c r="I32" s="181"/>
      <c r="J32" s="182"/>
      <c r="K32" s="180"/>
      <c r="L32" s="181"/>
      <c r="M32" s="194"/>
      <c r="N32" s="58"/>
      <c r="O32" s="10"/>
      <c r="P32" s="185"/>
      <c r="Q32" s="191"/>
      <c r="R32" s="185"/>
      <c r="S32" s="186"/>
      <c r="T32" s="180"/>
      <c r="U32" s="181"/>
      <c r="V32" s="181"/>
      <c r="W32" s="182"/>
      <c r="X32" s="180"/>
      <c r="Y32" s="181"/>
      <c r="Z32" s="194"/>
      <c r="AA32" s="48"/>
      <c r="AL32" t="str">
        <f>J32&amp;M32</f>
        <v/>
      </c>
      <c r="AM32" t="str">
        <f>W32&amp;Z32</f>
        <v/>
      </c>
    </row>
    <row r="33" spans="1:39" ht="26.1" customHeight="1" x14ac:dyDescent="0.25">
      <c r="A33" s="20">
        <v>399</v>
      </c>
      <c r="B33" s="5" t="b">
        <v>0</v>
      </c>
      <c r="C33" s="195"/>
      <c r="D33" s="196"/>
      <c r="E33" s="199"/>
      <c r="F33" s="200"/>
      <c r="G33" s="189" t="s">
        <v>38</v>
      </c>
      <c r="H33" s="190"/>
      <c r="I33" s="190"/>
      <c r="J33" s="21"/>
      <c r="K33" s="202" t="s">
        <v>14</v>
      </c>
      <c r="L33" s="203"/>
      <c r="M33" s="6"/>
      <c r="N33" s="4">
        <v>419</v>
      </c>
      <c r="O33" s="7" t="b">
        <v>0</v>
      </c>
      <c r="P33" s="195"/>
      <c r="Q33" s="196"/>
      <c r="R33" s="199"/>
      <c r="S33" s="200"/>
      <c r="T33" s="189" t="s">
        <v>38</v>
      </c>
      <c r="U33" s="190"/>
      <c r="V33" s="190"/>
      <c r="W33" s="21"/>
      <c r="X33" s="204" t="s">
        <v>14</v>
      </c>
      <c r="Y33" s="179"/>
      <c r="Z33" s="6"/>
      <c r="AA33" s="48"/>
      <c r="AL33" t="str">
        <f>J33&amp;M33</f>
        <v/>
      </c>
      <c r="AM33" t="str">
        <f>W33&amp;Z33</f>
        <v/>
      </c>
    </row>
    <row r="34" spans="1:39" ht="3" customHeight="1" x14ac:dyDescent="0.25">
      <c r="A34" s="43">
        <v>400</v>
      </c>
      <c r="B34" s="9"/>
      <c r="C34" s="185"/>
      <c r="D34" s="191"/>
      <c r="E34" s="185"/>
      <c r="F34" s="186"/>
      <c r="G34" s="180"/>
      <c r="H34" s="181"/>
      <c r="I34" s="181"/>
      <c r="J34" s="182"/>
      <c r="K34" s="180"/>
      <c r="L34" s="181"/>
      <c r="M34" s="194"/>
      <c r="N34" s="58"/>
      <c r="O34" s="10"/>
      <c r="P34" s="185"/>
      <c r="Q34" s="191"/>
      <c r="R34" s="185"/>
      <c r="S34" s="186"/>
      <c r="T34" s="180"/>
      <c r="U34" s="181"/>
      <c r="V34" s="181"/>
      <c r="W34" s="182"/>
      <c r="X34" s="180"/>
      <c r="Y34" s="181"/>
      <c r="Z34" s="194"/>
      <c r="AA34" s="48"/>
    </row>
    <row r="35" spans="1:39" ht="26.1" customHeight="1" x14ac:dyDescent="0.25">
      <c r="A35" s="20">
        <v>400</v>
      </c>
      <c r="B35" s="5" t="b">
        <v>0</v>
      </c>
      <c r="C35" s="195"/>
      <c r="D35" s="196"/>
      <c r="E35" s="199"/>
      <c r="F35" s="200"/>
      <c r="G35" s="189" t="s">
        <v>38</v>
      </c>
      <c r="H35" s="190"/>
      <c r="I35" s="190"/>
      <c r="J35" s="21"/>
      <c r="K35" s="197" t="s">
        <v>14</v>
      </c>
      <c r="L35" s="198"/>
      <c r="M35" s="21"/>
      <c r="N35" s="4">
        <v>420</v>
      </c>
      <c r="O35" s="7" t="b">
        <v>0</v>
      </c>
      <c r="P35" s="195"/>
      <c r="Q35" s="196"/>
      <c r="R35" s="199"/>
      <c r="S35" s="200"/>
      <c r="T35" s="189" t="s">
        <v>38</v>
      </c>
      <c r="U35" s="190"/>
      <c r="V35" s="190"/>
      <c r="W35" s="21"/>
      <c r="X35" s="189" t="s">
        <v>14</v>
      </c>
      <c r="Y35" s="190"/>
      <c r="Z35" s="21"/>
      <c r="AA35" s="48"/>
      <c r="AL35" t="str">
        <f>J35&amp;M35</f>
        <v/>
      </c>
      <c r="AM35" t="str">
        <f>W35&amp;Z35</f>
        <v/>
      </c>
    </row>
    <row r="36" spans="1:39" ht="3" customHeight="1" x14ac:dyDescent="0.25">
      <c r="A36" s="43"/>
      <c r="B36" s="9"/>
      <c r="C36" s="185"/>
      <c r="D36" s="191"/>
      <c r="E36" s="71"/>
      <c r="F36" s="72"/>
      <c r="G36" s="180"/>
      <c r="H36" s="181"/>
      <c r="I36" s="181"/>
      <c r="J36" s="182"/>
      <c r="K36" s="180"/>
      <c r="L36" s="181"/>
      <c r="M36" s="194"/>
      <c r="N36" s="58"/>
      <c r="O36" s="10"/>
      <c r="P36" s="185"/>
      <c r="Q36" s="191"/>
      <c r="R36" s="185"/>
      <c r="S36" s="186"/>
      <c r="T36" s="180"/>
      <c r="U36" s="181"/>
      <c r="V36" s="181"/>
      <c r="W36" s="182"/>
      <c r="X36" s="180"/>
      <c r="Y36" s="181"/>
      <c r="Z36" s="194"/>
      <c r="AA36" s="48"/>
      <c r="AL36" t="str">
        <f>J36&amp;M36</f>
        <v/>
      </c>
      <c r="AM36" t="str">
        <f>W36&amp;Z36</f>
        <v/>
      </c>
    </row>
    <row r="37" spans="1:39" ht="26.1" customHeight="1" x14ac:dyDescent="0.25">
      <c r="A37" s="20">
        <v>401</v>
      </c>
      <c r="B37" s="5" t="b">
        <v>0</v>
      </c>
      <c r="C37" s="195"/>
      <c r="D37" s="196"/>
      <c r="E37" s="199"/>
      <c r="F37" s="200"/>
      <c r="G37" s="189" t="s">
        <v>38</v>
      </c>
      <c r="H37" s="190"/>
      <c r="I37" s="190"/>
      <c r="J37" s="21"/>
      <c r="K37" s="202" t="s">
        <v>14</v>
      </c>
      <c r="L37" s="203"/>
      <c r="M37" s="6"/>
      <c r="N37" s="4">
        <v>421</v>
      </c>
      <c r="O37" s="7" t="b">
        <v>0</v>
      </c>
      <c r="P37" s="195"/>
      <c r="Q37" s="196"/>
      <c r="R37" s="199"/>
      <c r="S37" s="200"/>
      <c r="T37" s="189" t="s">
        <v>38</v>
      </c>
      <c r="U37" s="190"/>
      <c r="V37" s="190"/>
      <c r="W37" s="21"/>
      <c r="X37" s="204" t="s">
        <v>14</v>
      </c>
      <c r="Y37" s="179"/>
      <c r="Z37" s="6"/>
      <c r="AA37" s="48"/>
      <c r="AL37" t="str">
        <f>J37&amp;M37</f>
        <v/>
      </c>
      <c r="AM37" t="str">
        <f>W37&amp;Z37</f>
        <v/>
      </c>
    </row>
    <row r="38" spans="1:39" ht="3" customHeight="1" x14ac:dyDescent="0.25">
      <c r="A38" s="43"/>
      <c r="B38" s="9"/>
      <c r="C38" s="185"/>
      <c r="D38" s="191"/>
      <c r="E38" s="185"/>
      <c r="F38" s="186"/>
      <c r="G38" s="180"/>
      <c r="H38" s="181"/>
      <c r="I38" s="181"/>
      <c r="J38" s="182"/>
      <c r="K38" s="180"/>
      <c r="L38" s="181"/>
      <c r="M38" s="194"/>
      <c r="N38" s="58"/>
      <c r="O38" s="10"/>
      <c r="P38" s="185"/>
      <c r="Q38" s="191"/>
      <c r="R38" s="185"/>
      <c r="S38" s="186"/>
      <c r="T38" s="180"/>
      <c r="U38" s="181"/>
      <c r="V38" s="181"/>
      <c r="W38" s="182"/>
      <c r="X38" s="180"/>
      <c r="Y38" s="181"/>
      <c r="Z38" s="194"/>
      <c r="AA38" s="48"/>
    </row>
    <row r="39" spans="1:39" ht="26.1" customHeight="1" x14ac:dyDescent="0.25">
      <c r="A39" s="20">
        <v>402</v>
      </c>
      <c r="B39" s="5" t="b">
        <v>0</v>
      </c>
      <c r="C39" s="195"/>
      <c r="D39" s="196"/>
      <c r="E39" s="199"/>
      <c r="F39" s="200"/>
      <c r="G39" s="189" t="s">
        <v>38</v>
      </c>
      <c r="H39" s="190"/>
      <c r="I39" s="190"/>
      <c r="J39" s="21"/>
      <c r="K39" s="197" t="s">
        <v>14</v>
      </c>
      <c r="L39" s="198"/>
      <c r="M39" s="21"/>
      <c r="N39" s="4">
        <v>422</v>
      </c>
      <c r="O39" s="7" t="b">
        <v>0</v>
      </c>
      <c r="P39" s="195"/>
      <c r="Q39" s="196"/>
      <c r="R39" s="199"/>
      <c r="S39" s="200"/>
      <c r="T39" s="189" t="s">
        <v>38</v>
      </c>
      <c r="U39" s="190"/>
      <c r="V39" s="190"/>
      <c r="W39" s="21"/>
      <c r="X39" s="189" t="s">
        <v>14</v>
      </c>
      <c r="Y39" s="190"/>
      <c r="Z39" s="21"/>
      <c r="AA39" s="48"/>
      <c r="AL39" t="str">
        <f>J39&amp;M39</f>
        <v/>
      </c>
      <c r="AM39" t="str">
        <f>W39&amp;Z39</f>
        <v/>
      </c>
    </row>
    <row r="40" spans="1:39" ht="3" customHeight="1" x14ac:dyDescent="0.25">
      <c r="A40" s="43"/>
      <c r="B40" s="9"/>
      <c r="C40" s="185"/>
      <c r="D40" s="191"/>
      <c r="E40" s="71"/>
      <c r="F40" s="72"/>
      <c r="G40" s="180"/>
      <c r="H40" s="181"/>
      <c r="I40" s="181"/>
      <c r="J40" s="182"/>
      <c r="K40" s="180"/>
      <c r="L40" s="181"/>
      <c r="M40" s="194"/>
      <c r="N40" s="58"/>
      <c r="O40" s="10"/>
      <c r="P40" s="185"/>
      <c r="Q40" s="191"/>
      <c r="R40" s="185"/>
      <c r="S40" s="186"/>
      <c r="T40" s="180"/>
      <c r="U40" s="181"/>
      <c r="V40" s="181"/>
      <c r="W40" s="182"/>
      <c r="X40" s="180"/>
      <c r="Y40" s="181"/>
      <c r="Z40" s="194"/>
      <c r="AA40" s="48"/>
      <c r="AL40" t="str">
        <f>J40&amp;M40</f>
        <v/>
      </c>
      <c r="AM40" t="str">
        <f>W40&amp;Z40</f>
        <v/>
      </c>
    </row>
    <row r="41" spans="1:39" ht="26.1" customHeight="1" x14ac:dyDescent="0.25">
      <c r="A41" s="20">
        <v>403</v>
      </c>
      <c r="B41" s="5" t="b">
        <v>0</v>
      </c>
      <c r="C41" s="195"/>
      <c r="D41" s="196"/>
      <c r="E41" s="199"/>
      <c r="F41" s="200"/>
      <c r="G41" s="189" t="s">
        <v>38</v>
      </c>
      <c r="H41" s="190"/>
      <c r="I41" s="190"/>
      <c r="J41" s="21"/>
      <c r="K41" s="202" t="s">
        <v>14</v>
      </c>
      <c r="L41" s="203"/>
      <c r="M41" s="6"/>
      <c r="N41" s="4">
        <v>423</v>
      </c>
      <c r="O41" s="7" t="b">
        <v>0</v>
      </c>
      <c r="P41" s="195"/>
      <c r="Q41" s="196"/>
      <c r="R41" s="199"/>
      <c r="S41" s="200"/>
      <c r="T41" s="189" t="s">
        <v>38</v>
      </c>
      <c r="U41" s="190"/>
      <c r="V41" s="190"/>
      <c r="W41" s="21"/>
      <c r="X41" s="204" t="s">
        <v>14</v>
      </c>
      <c r="Y41" s="179"/>
      <c r="Z41" s="6"/>
      <c r="AA41" s="48"/>
      <c r="AL41" t="str">
        <f>J41&amp;M41</f>
        <v/>
      </c>
      <c r="AM41" t="str">
        <f>W41&amp;Z41</f>
        <v/>
      </c>
    </row>
    <row r="42" spans="1:39" ht="3" customHeight="1" x14ac:dyDescent="0.25">
      <c r="A42" s="43"/>
      <c r="B42" s="9"/>
      <c r="C42" s="185"/>
      <c r="D42" s="191"/>
      <c r="E42" s="185"/>
      <c r="F42" s="186"/>
      <c r="G42" s="180"/>
      <c r="H42" s="181"/>
      <c r="I42" s="181"/>
      <c r="J42" s="182"/>
      <c r="K42" s="180"/>
      <c r="L42" s="181"/>
      <c r="M42" s="194"/>
      <c r="N42" s="58"/>
      <c r="O42" s="10"/>
      <c r="P42" s="185"/>
      <c r="Q42" s="191"/>
      <c r="R42" s="185"/>
      <c r="S42" s="186"/>
      <c r="T42" s="180"/>
      <c r="U42" s="181"/>
      <c r="V42" s="181"/>
      <c r="W42" s="182"/>
      <c r="X42" s="180"/>
      <c r="Y42" s="181"/>
      <c r="Z42" s="194"/>
      <c r="AA42" s="48"/>
    </row>
    <row r="43" spans="1:39" ht="26.1" customHeight="1" x14ac:dyDescent="0.25">
      <c r="A43" s="20">
        <v>404</v>
      </c>
      <c r="B43" s="5" t="b">
        <v>0</v>
      </c>
      <c r="C43" s="195"/>
      <c r="D43" s="196"/>
      <c r="E43" s="199"/>
      <c r="F43" s="200"/>
      <c r="G43" s="189" t="s">
        <v>38</v>
      </c>
      <c r="H43" s="190"/>
      <c r="I43" s="190"/>
      <c r="J43" s="21"/>
      <c r="K43" s="197" t="s">
        <v>14</v>
      </c>
      <c r="L43" s="198"/>
      <c r="M43" s="21"/>
      <c r="N43" s="4">
        <v>424</v>
      </c>
      <c r="O43" s="7" t="b">
        <v>0</v>
      </c>
      <c r="P43" s="195"/>
      <c r="Q43" s="196"/>
      <c r="R43" s="199"/>
      <c r="S43" s="200"/>
      <c r="T43" s="189" t="s">
        <v>38</v>
      </c>
      <c r="U43" s="190"/>
      <c r="V43" s="190"/>
      <c r="W43" s="21"/>
      <c r="X43" s="189" t="s">
        <v>14</v>
      </c>
      <c r="Y43" s="190"/>
      <c r="Z43" s="21"/>
      <c r="AA43" s="48"/>
      <c r="AL43" t="str">
        <f>J43&amp;M43</f>
        <v/>
      </c>
      <c r="AM43" t="str">
        <f>W43&amp;Z43</f>
        <v/>
      </c>
    </row>
    <row r="44" spans="1:39" ht="3" customHeight="1" x14ac:dyDescent="0.25">
      <c r="A44" s="43"/>
      <c r="B44" s="9"/>
      <c r="C44" s="185"/>
      <c r="D44" s="191"/>
      <c r="E44" s="71"/>
      <c r="F44" s="72"/>
      <c r="G44" s="180"/>
      <c r="H44" s="181"/>
      <c r="I44" s="181"/>
      <c r="J44" s="182"/>
      <c r="K44" s="180"/>
      <c r="L44" s="181"/>
      <c r="M44" s="194"/>
      <c r="N44" s="58"/>
      <c r="O44" s="10"/>
      <c r="P44" s="185"/>
      <c r="Q44" s="191"/>
      <c r="R44" s="185"/>
      <c r="S44" s="186"/>
      <c r="T44" s="180"/>
      <c r="U44" s="181"/>
      <c r="V44" s="181"/>
      <c r="W44" s="182"/>
      <c r="X44" s="180"/>
      <c r="Y44" s="181"/>
      <c r="Z44" s="194"/>
      <c r="AA44" s="48"/>
      <c r="AL44" t="str">
        <f>J44&amp;M44</f>
        <v/>
      </c>
      <c r="AM44" t="str">
        <f>W44&amp;Z44</f>
        <v/>
      </c>
    </row>
    <row r="45" spans="1:39" ht="26.1" customHeight="1" x14ac:dyDescent="0.25">
      <c r="A45" s="20">
        <v>405</v>
      </c>
      <c r="B45" s="5" t="b">
        <v>0</v>
      </c>
      <c r="C45" s="195"/>
      <c r="D45" s="196"/>
      <c r="E45" s="199"/>
      <c r="F45" s="200"/>
      <c r="G45" s="189" t="s">
        <v>38</v>
      </c>
      <c r="H45" s="190"/>
      <c r="I45" s="190"/>
      <c r="J45" s="21"/>
      <c r="K45" s="202" t="s">
        <v>14</v>
      </c>
      <c r="L45" s="203"/>
      <c r="M45" s="6"/>
      <c r="N45" s="4">
        <v>425</v>
      </c>
      <c r="O45" s="7" t="b">
        <v>0</v>
      </c>
      <c r="P45" s="195"/>
      <c r="Q45" s="196"/>
      <c r="R45" s="199"/>
      <c r="S45" s="200"/>
      <c r="T45" s="189" t="s">
        <v>38</v>
      </c>
      <c r="U45" s="190"/>
      <c r="V45" s="190"/>
      <c r="W45" s="21"/>
      <c r="X45" s="204" t="s">
        <v>14</v>
      </c>
      <c r="Y45" s="179"/>
      <c r="Z45" s="6"/>
      <c r="AA45" s="48"/>
      <c r="AL45" t="str">
        <f>J45&amp;M45</f>
        <v/>
      </c>
      <c r="AM45" t="str">
        <f>W45&amp;Z45</f>
        <v/>
      </c>
    </row>
    <row r="46" spans="1:39" ht="3" customHeight="1" x14ac:dyDescent="0.25">
      <c r="A46" s="43"/>
      <c r="B46" s="9"/>
      <c r="C46" s="185"/>
      <c r="D46" s="191"/>
      <c r="E46" s="185"/>
      <c r="F46" s="186"/>
      <c r="G46" s="180"/>
      <c r="H46" s="181"/>
      <c r="I46" s="181"/>
      <c r="J46" s="182"/>
      <c r="K46" s="180"/>
      <c r="L46" s="181"/>
      <c r="M46" s="194"/>
      <c r="N46" s="58"/>
      <c r="O46" s="10"/>
      <c r="P46" s="185"/>
      <c r="Q46" s="191"/>
      <c r="R46" s="185"/>
      <c r="S46" s="186"/>
      <c r="T46" s="180"/>
      <c r="U46" s="181"/>
      <c r="V46" s="181"/>
      <c r="W46" s="182"/>
      <c r="X46" s="180"/>
      <c r="Y46" s="181"/>
      <c r="Z46" s="194"/>
      <c r="AA46" s="48"/>
    </row>
    <row r="47" spans="1:39" ht="26.1" customHeight="1" x14ac:dyDescent="0.25">
      <c r="A47" s="20">
        <v>406</v>
      </c>
      <c r="B47" s="5" t="b">
        <v>0</v>
      </c>
      <c r="C47" s="195"/>
      <c r="D47" s="196"/>
      <c r="E47" s="199"/>
      <c r="F47" s="200"/>
      <c r="G47" s="189" t="s">
        <v>38</v>
      </c>
      <c r="H47" s="190"/>
      <c r="I47" s="190"/>
      <c r="J47" s="21"/>
      <c r="K47" s="197" t="s">
        <v>14</v>
      </c>
      <c r="L47" s="198"/>
      <c r="M47" s="21"/>
      <c r="N47" s="4">
        <v>426</v>
      </c>
      <c r="O47" s="7" t="b">
        <v>0</v>
      </c>
      <c r="P47" s="195"/>
      <c r="Q47" s="196"/>
      <c r="R47" s="199"/>
      <c r="S47" s="200"/>
      <c r="T47" s="189" t="s">
        <v>38</v>
      </c>
      <c r="U47" s="190"/>
      <c r="V47" s="190"/>
      <c r="W47" s="21"/>
      <c r="X47" s="189" t="s">
        <v>14</v>
      </c>
      <c r="Y47" s="190"/>
      <c r="Z47" s="21"/>
      <c r="AA47" s="48"/>
      <c r="AL47" t="str">
        <f>J47&amp;M47</f>
        <v/>
      </c>
      <c r="AM47" t="str">
        <f>W47&amp;Z47</f>
        <v/>
      </c>
    </row>
    <row r="48" spans="1:39" ht="3" customHeight="1" x14ac:dyDescent="0.25">
      <c r="A48" s="43"/>
      <c r="B48" s="9"/>
      <c r="C48" s="185"/>
      <c r="D48" s="191"/>
      <c r="E48" s="71"/>
      <c r="F48" s="72"/>
      <c r="G48" s="180"/>
      <c r="H48" s="181"/>
      <c r="I48" s="181"/>
      <c r="J48" s="182"/>
      <c r="K48" s="180"/>
      <c r="L48" s="181"/>
      <c r="M48" s="194"/>
      <c r="N48" s="58"/>
      <c r="O48" s="10"/>
      <c r="P48" s="185"/>
      <c r="Q48" s="191"/>
      <c r="R48" s="185"/>
      <c r="S48" s="186"/>
      <c r="T48" s="180"/>
      <c r="U48" s="181"/>
      <c r="V48" s="181"/>
      <c r="W48" s="182"/>
      <c r="X48" s="180"/>
      <c r="Y48" s="181"/>
      <c r="Z48" s="194"/>
      <c r="AA48" s="48"/>
      <c r="AL48" t="str">
        <f>J48&amp;M48</f>
        <v/>
      </c>
      <c r="AM48" t="str">
        <f>W48&amp;Z48</f>
        <v/>
      </c>
    </row>
    <row r="50" spans="1:38" hidden="1" x14ac:dyDescent="0.25">
      <c r="A50" t="s">
        <v>62</v>
      </c>
    </row>
    <row r="51" spans="1:38" ht="12.75" hidden="1" customHeight="1" x14ac:dyDescent="0.25">
      <c r="C51" t="s">
        <v>15</v>
      </c>
      <c r="G51" t="s">
        <v>65</v>
      </c>
      <c r="P51" s="176" t="s">
        <v>58</v>
      </c>
      <c r="Q51" s="176"/>
      <c r="W51" t="s">
        <v>16</v>
      </c>
    </row>
    <row r="52" spans="1:38" s="12" customFormat="1" ht="12.75" hidden="1" customHeight="1" x14ac:dyDescent="0.25">
      <c r="A52"/>
      <c r="B52"/>
      <c r="C52">
        <v>1</v>
      </c>
      <c r="D52">
        <f>COUNTIF($C$9:$C$47,"&lt;500")</f>
        <v>0</v>
      </c>
      <c r="E52"/>
      <c r="F52"/>
      <c r="G52" s="90" t="s">
        <v>66</v>
      </c>
      <c r="H52"/>
      <c r="I52"/>
      <c r="J52"/>
      <c r="K52"/>
      <c r="L52"/>
      <c r="M52"/>
      <c r="N52"/>
      <c r="O52"/>
      <c r="P52">
        <v>1</v>
      </c>
      <c r="Q52">
        <f>COUNTIF($P$9:$P$47,"&lt;500")</f>
        <v>0</v>
      </c>
      <c r="R52"/>
      <c r="S52"/>
      <c r="T52"/>
      <c r="U52"/>
      <c r="V52"/>
      <c r="W52" s="177">
        <f t="shared" ref="W52:W58" si="0">SUM(D52+Q52)</f>
        <v>0</v>
      </c>
      <c r="X52" s="177"/>
      <c r="Y52"/>
      <c r="Z52"/>
      <c r="AA52" s="50"/>
      <c r="AB52"/>
      <c r="AC52"/>
      <c r="AD52"/>
      <c r="AE52"/>
      <c r="AF52"/>
      <c r="AG52"/>
      <c r="AH52"/>
      <c r="AK52"/>
      <c r="AL52"/>
    </row>
    <row r="53" spans="1:38" s="12" customFormat="1" ht="12.75" hidden="1" customHeight="1" x14ac:dyDescent="0.25">
      <c r="A53"/>
      <c r="B53"/>
      <c r="C53">
        <v>2</v>
      </c>
      <c r="D53" s="13">
        <f>COUNTIF($C$9:$C$47,"&gt;=500")-COUNTIF($C$9:$C$47,"&gt;549")</f>
        <v>0</v>
      </c>
      <c r="E53" s="13"/>
      <c r="F53" s="13"/>
      <c r="G53" t="s">
        <v>67</v>
      </c>
      <c r="H53"/>
      <c r="I53"/>
      <c r="J53"/>
      <c r="K53"/>
      <c r="L53"/>
      <c r="M53"/>
      <c r="N53"/>
      <c r="O53"/>
      <c r="P53">
        <v>2</v>
      </c>
      <c r="Q53" s="13">
        <f>COUNTIF($P$9:$P$47,"&gt;=500")-COUNTIF($P$9:$P$47,"&gt;549")</f>
        <v>0</v>
      </c>
      <c r="R53" s="13"/>
      <c r="S53" s="13"/>
      <c r="T53"/>
      <c r="U53"/>
      <c r="V53"/>
      <c r="W53" s="177">
        <f t="shared" si="0"/>
        <v>0</v>
      </c>
      <c r="X53" s="177"/>
      <c r="Y53"/>
      <c r="Z53"/>
      <c r="AA53" s="50"/>
      <c r="AB53"/>
      <c r="AC53"/>
      <c r="AD53"/>
      <c r="AE53"/>
      <c r="AF53" s="13"/>
      <c r="AG53"/>
      <c r="AH53"/>
      <c r="AK53"/>
      <c r="AL53"/>
    </row>
    <row r="54" spans="1:38" s="12" customFormat="1" ht="12.75" hidden="1" customHeight="1" x14ac:dyDescent="0.25">
      <c r="A54"/>
      <c r="B54"/>
      <c r="C54">
        <v>3</v>
      </c>
      <c r="D54" s="13">
        <f>COUNTIF($C$9:$C$47,"&gt;=550")-COUNTIF($C$9:$C$47,"&gt;599")</f>
        <v>0</v>
      </c>
      <c r="E54" s="13"/>
      <c r="F54" s="13"/>
      <c r="G54" t="s">
        <v>64</v>
      </c>
      <c r="H54"/>
      <c r="I54"/>
      <c r="J54"/>
      <c r="K54"/>
      <c r="L54"/>
      <c r="M54"/>
      <c r="N54"/>
      <c r="O54"/>
      <c r="P54">
        <v>3</v>
      </c>
      <c r="Q54" s="13">
        <f>COUNTIF($P$9:$P$47,"&gt;=550")-COUNTIF($P$9:$P$47,"&gt;599")</f>
        <v>0</v>
      </c>
      <c r="R54" s="13"/>
      <c r="S54" s="13"/>
      <c r="T54"/>
      <c r="U54"/>
      <c r="V54"/>
      <c r="W54" s="177">
        <f t="shared" si="0"/>
        <v>0</v>
      </c>
      <c r="X54" s="177"/>
      <c r="Y54"/>
      <c r="Z54"/>
      <c r="AA54" s="50"/>
      <c r="AB54"/>
      <c r="AC54"/>
      <c r="AD54"/>
      <c r="AE54"/>
      <c r="AF54" s="13"/>
      <c r="AG54"/>
      <c r="AH54"/>
      <c r="AK54"/>
      <c r="AL54"/>
    </row>
    <row r="55" spans="1:38" s="12" customFormat="1" ht="12.75" hidden="1" customHeight="1" x14ac:dyDescent="0.25">
      <c r="A55"/>
      <c r="B55"/>
      <c r="C55">
        <v>4</v>
      </c>
      <c r="D55" s="13">
        <f>COUNTIF($C$9:$C$47,"&gt;=600")-COUNTIF($C$9:$C$47,"&gt;900")</f>
        <v>0</v>
      </c>
      <c r="E55" s="13"/>
      <c r="F55" s="13"/>
      <c r="G55" t="s">
        <v>63</v>
      </c>
      <c r="H55"/>
      <c r="I55"/>
      <c r="J55"/>
      <c r="K55"/>
      <c r="L55"/>
      <c r="M55"/>
      <c r="N55"/>
      <c r="O55"/>
      <c r="P55">
        <v>4</v>
      </c>
      <c r="Q55" s="13">
        <f>COUNTIF($P$9:$P$47,"&gt;=600")-COUNTIF($P$9:$P$47,"&gt;900")</f>
        <v>0</v>
      </c>
      <c r="R55" s="13"/>
      <c r="S55" s="13"/>
      <c r="T55"/>
      <c r="U55"/>
      <c r="V55"/>
      <c r="W55" s="177">
        <f t="shared" si="0"/>
        <v>0</v>
      </c>
      <c r="X55" s="177"/>
      <c r="Y55"/>
      <c r="Z55"/>
      <c r="AA55" s="50"/>
      <c r="AB55"/>
      <c r="AC55"/>
      <c r="AD55"/>
      <c r="AE55"/>
      <c r="AF55" s="13"/>
      <c r="AG55"/>
      <c r="AH55"/>
      <c r="AK55"/>
      <c r="AL55"/>
    </row>
    <row r="56" spans="1:38" s="12" customFormat="1" ht="12.75" hidden="1" customHeight="1" x14ac:dyDescent="0.25">
      <c r="A56"/>
      <c r="B56"/>
      <c r="C56">
        <v>5</v>
      </c>
      <c r="D56" s="13">
        <f>COUNTIF($C$9:$C$47,"&gt;=901")-COUNTIF($C$9:$C$47,"&gt;1000")</f>
        <v>0</v>
      </c>
      <c r="E56" s="13"/>
      <c r="F56" s="13"/>
      <c r="G56" t="s">
        <v>68</v>
      </c>
      <c r="H56"/>
      <c r="I56"/>
      <c r="J56"/>
      <c r="K56"/>
      <c r="L56"/>
      <c r="M56"/>
      <c r="N56"/>
      <c r="O56"/>
      <c r="P56">
        <v>5</v>
      </c>
      <c r="Q56" s="13">
        <f>COUNTIF($P$9:$P$47,"&gt;=901")-COUNTIF($P$9:$P$47,"&gt;1000")</f>
        <v>0</v>
      </c>
      <c r="R56" s="13"/>
      <c r="S56" s="13"/>
      <c r="T56"/>
      <c r="U56"/>
      <c r="V56"/>
      <c r="W56" s="177">
        <f t="shared" si="0"/>
        <v>0</v>
      </c>
      <c r="X56" s="177"/>
      <c r="Y56"/>
      <c r="Z56"/>
      <c r="AA56" s="50"/>
      <c r="AB56"/>
      <c r="AC56"/>
      <c r="AD56"/>
      <c r="AE56"/>
      <c r="AF56" s="13"/>
      <c r="AG56"/>
      <c r="AH56"/>
      <c r="AK56"/>
      <c r="AL56"/>
    </row>
    <row r="57" spans="1:38" s="12" customFormat="1" hidden="1" x14ac:dyDescent="0.25">
      <c r="A57"/>
      <c r="B57"/>
      <c r="C57">
        <v>6</v>
      </c>
      <c r="D57" s="13">
        <f>COUNTIF($C$9:$C$47,"&gt;=1001")-COUNTIF($C$9:$C$47,"&gt;1050")</f>
        <v>0</v>
      </c>
      <c r="E57"/>
      <c r="F57"/>
      <c r="G57" s="90" t="s">
        <v>69</v>
      </c>
      <c r="H57"/>
      <c r="I57"/>
      <c r="J57"/>
      <c r="K57"/>
      <c r="L57"/>
      <c r="M57"/>
      <c r="N57"/>
      <c r="O57"/>
      <c r="P57">
        <v>6</v>
      </c>
      <c r="Q57" s="13">
        <f>COUNTIF($P$9:$P$47,"&gt;=1001")-COUNTIF($P$9:$P$47,"&gt;1050")</f>
        <v>0</v>
      </c>
      <c r="R57"/>
      <c r="S57"/>
      <c r="T57"/>
      <c r="U57"/>
      <c r="V57"/>
      <c r="W57" s="177">
        <f t="shared" si="0"/>
        <v>0</v>
      </c>
      <c r="X57" s="177"/>
      <c r="Y57"/>
      <c r="Z57"/>
      <c r="AA57" s="50"/>
      <c r="AB57"/>
      <c r="AC57"/>
      <c r="AD57"/>
      <c r="AE57"/>
      <c r="AF57"/>
      <c r="AG57"/>
      <c r="AH57"/>
      <c r="AK57"/>
      <c r="AL57"/>
    </row>
    <row r="58" spans="1:38" hidden="1" x14ac:dyDescent="0.25">
      <c r="C58">
        <v>7</v>
      </c>
      <c r="D58">
        <f>COUNTIF($C$9:$C$47,"&gt;1050")</f>
        <v>0</v>
      </c>
      <c r="G58" s="90" t="s">
        <v>70</v>
      </c>
      <c r="P58">
        <v>7</v>
      </c>
      <c r="Q58">
        <f>COUNTIF($P$9:$P$47,"&gt;1050")</f>
        <v>0</v>
      </c>
      <c r="W58" s="177">
        <f t="shared" si="0"/>
        <v>0</v>
      </c>
      <c r="X58" s="177"/>
    </row>
    <row r="59" spans="1:38" hidden="1" x14ac:dyDescent="0.25">
      <c r="G59" s="90"/>
      <c r="W59" s="89"/>
      <c r="X59" s="89"/>
    </row>
    <row r="60" spans="1:38" hidden="1" x14ac:dyDescent="0.25">
      <c r="A60" t="s">
        <v>61</v>
      </c>
      <c r="AE60" s="176"/>
      <c r="AF60" s="176"/>
      <c r="AG60" s="176"/>
    </row>
    <row r="61" spans="1:38" hidden="1" x14ac:dyDescent="0.25">
      <c r="C61" t="s">
        <v>17</v>
      </c>
      <c r="P61" t="s">
        <v>17</v>
      </c>
      <c r="W61" t="s">
        <v>18</v>
      </c>
    </row>
    <row r="62" spans="1:38" hidden="1" x14ac:dyDescent="0.25">
      <c r="C62" s="176">
        <f>COUNTIF(B9:B47,"=TRUE")</f>
        <v>0</v>
      </c>
      <c r="D62" s="176"/>
      <c r="E62" s="88"/>
      <c r="F62" s="88"/>
      <c r="M62" s="14"/>
      <c r="O62" s="14"/>
      <c r="P62" s="176">
        <f>COUNTIF(O9:O47,"=TRUE")</f>
        <v>0</v>
      </c>
      <c r="Q62" s="176"/>
      <c r="R62" s="88"/>
      <c r="S62" s="88"/>
      <c r="W62" s="176">
        <f>SUM(C62+P62)</f>
        <v>0</v>
      </c>
      <c r="X62" s="176"/>
    </row>
  </sheetData>
  <sheetProtection password="CA83" sheet="1" objects="1" scenarios="1"/>
  <mergeCells count="341">
    <mergeCell ref="AE60:AG60"/>
    <mergeCell ref="W52:X52"/>
    <mergeCell ref="W53:X53"/>
    <mergeCell ref="W54:X54"/>
    <mergeCell ref="W55:X55"/>
    <mergeCell ref="W56:X56"/>
    <mergeCell ref="W57:X57"/>
    <mergeCell ref="T47:V47"/>
    <mergeCell ref="X47:Y47"/>
    <mergeCell ref="C48:D48"/>
    <mergeCell ref="G48:J48"/>
    <mergeCell ref="K48:M48"/>
    <mergeCell ref="P48:Q48"/>
    <mergeCell ref="T48:W48"/>
    <mergeCell ref="X48:Z48"/>
    <mergeCell ref="C47:D47"/>
    <mergeCell ref="E47:F47"/>
    <mergeCell ref="G47:I47"/>
    <mergeCell ref="K47:L47"/>
    <mergeCell ref="P47:Q47"/>
    <mergeCell ref="R47:S47"/>
    <mergeCell ref="R48:S48"/>
    <mergeCell ref="T45:V45"/>
    <mergeCell ref="X45:Y45"/>
    <mergeCell ref="C46:D46"/>
    <mergeCell ref="E46:F46"/>
    <mergeCell ref="G46:J46"/>
    <mergeCell ref="K46:M46"/>
    <mergeCell ref="P46:Q46"/>
    <mergeCell ref="R46:S46"/>
    <mergeCell ref="T46:W46"/>
    <mergeCell ref="X46:Z46"/>
    <mergeCell ref="C45:D45"/>
    <mergeCell ref="E45:F45"/>
    <mergeCell ref="G45:I45"/>
    <mergeCell ref="K45:L45"/>
    <mergeCell ref="P45:Q45"/>
    <mergeCell ref="R45:S45"/>
    <mergeCell ref="T43:V43"/>
    <mergeCell ref="X43:Y43"/>
    <mergeCell ref="C44:D44"/>
    <mergeCell ref="G44:J44"/>
    <mergeCell ref="K44:M44"/>
    <mergeCell ref="P44:Q44"/>
    <mergeCell ref="T44:W44"/>
    <mergeCell ref="X44:Z44"/>
    <mergeCell ref="C43:D43"/>
    <mergeCell ref="E43:F43"/>
    <mergeCell ref="G43:I43"/>
    <mergeCell ref="K43:L43"/>
    <mergeCell ref="P43:Q43"/>
    <mergeCell ref="R43:S43"/>
    <mergeCell ref="R44:S44"/>
    <mergeCell ref="T41:V41"/>
    <mergeCell ref="X41:Y41"/>
    <mergeCell ref="C42:D42"/>
    <mergeCell ref="E42:F42"/>
    <mergeCell ref="G42:J42"/>
    <mergeCell ref="K42:M42"/>
    <mergeCell ref="P42:Q42"/>
    <mergeCell ref="R42:S42"/>
    <mergeCell ref="T42:W42"/>
    <mergeCell ref="X42:Z42"/>
    <mergeCell ref="C41:D41"/>
    <mergeCell ref="E41:F41"/>
    <mergeCell ref="G41:I41"/>
    <mergeCell ref="K41:L41"/>
    <mergeCell ref="P41:Q41"/>
    <mergeCell ref="R41:S41"/>
    <mergeCell ref="T39:V39"/>
    <mergeCell ref="X39:Y39"/>
    <mergeCell ref="C40:D40"/>
    <mergeCell ref="G40:J40"/>
    <mergeCell ref="K40:M40"/>
    <mergeCell ref="P40:Q40"/>
    <mergeCell ref="T40:W40"/>
    <mergeCell ref="X40:Z40"/>
    <mergeCell ref="C39:D39"/>
    <mergeCell ref="E39:F39"/>
    <mergeCell ref="G39:I39"/>
    <mergeCell ref="K39:L39"/>
    <mergeCell ref="P39:Q39"/>
    <mergeCell ref="R39:S39"/>
    <mergeCell ref="R40:S40"/>
    <mergeCell ref="T37:V37"/>
    <mergeCell ref="X37:Y37"/>
    <mergeCell ref="C38:D38"/>
    <mergeCell ref="E38:F38"/>
    <mergeCell ref="G38:J38"/>
    <mergeCell ref="K38:M38"/>
    <mergeCell ref="P38:Q38"/>
    <mergeCell ref="R38:S38"/>
    <mergeCell ref="T38:W38"/>
    <mergeCell ref="X38:Z38"/>
    <mergeCell ref="C37:D37"/>
    <mergeCell ref="E37:F37"/>
    <mergeCell ref="G37:I37"/>
    <mergeCell ref="K37:L37"/>
    <mergeCell ref="P37:Q37"/>
    <mergeCell ref="R37:S37"/>
    <mergeCell ref="T35:V35"/>
    <mergeCell ref="X35:Y35"/>
    <mergeCell ref="C36:D36"/>
    <mergeCell ref="G36:J36"/>
    <mergeCell ref="K36:M36"/>
    <mergeCell ref="P36:Q36"/>
    <mergeCell ref="T36:W36"/>
    <mergeCell ref="X36:Z36"/>
    <mergeCell ref="C35:D35"/>
    <mergeCell ref="E35:F35"/>
    <mergeCell ref="G35:I35"/>
    <mergeCell ref="K35:L35"/>
    <mergeCell ref="P35:Q35"/>
    <mergeCell ref="R35:S35"/>
    <mergeCell ref="R36:S36"/>
    <mergeCell ref="T33:V33"/>
    <mergeCell ref="X33:Y33"/>
    <mergeCell ref="C34:D34"/>
    <mergeCell ref="E34:F34"/>
    <mergeCell ref="G34:J34"/>
    <mergeCell ref="K34:M34"/>
    <mergeCell ref="P34:Q34"/>
    <mergeCell ref="R34:S34"/>
    <mergeCell ref="T34:W34"/>
    <mergeCell ref="X34:Z34"/>
    <mergeCell ref="C33:D33"/>
    <mergeCell ref="E33:F33"/>
    <mergeCell ref="G33:I33"/>
    <mergeCell ref="K33:L33"/>
    <mergeCell ref="P33:Q33"/>
    <mergeCell ref="R33:S33"/>
    <mergeCell ref="T31:V31"/>
    <mergeCell ref="X31:Y31"/>
    <mergeCell ref="C32:D32"/>
    <mergeCell ref="G32:J32"/>
    <mergeCell ref="K32:M32"/>
    <mergeCell ref="P32:Q32"/>
    <mergeCell ref="T32:W32"/>
    <mergeCell ref="X32:Z32"/>
    <mergeCell ref="C31:D31"/>
    <mergeCell ref="E31:F31"/>
    <mergeCell ref="G31:I31"/>
    <mergeCell ref="K31:L31"/>
    <mergeCell ref="P31:Q31"/>
    <mergeCell ref="R31:S31"/>
    <mergeCell ref="R32:S32"/>
    <mergeCell ref="T29:V29"/>
    <mergeCell ref="X29:Y29"/>
    <mergeCell ref="C30:D30"/>
    <mergeCell ref="E30:F30"/>
    <mergeCell ref="G30:J30"/>
    <mergeCell ref="K30:M30"/>
    <mergeCell ref="P30:Q30"/>
    <mergeCell ref="R30:S30"/>
    <mergeCell ref="T30:W30"/>
    <mergeCell ref="X30:Z30"/>
    <mergeCell ref="C29:D29"/>
    <mergeCell ref="E29:F29"/>
    <mergeCell ref="G29:I29"/>
    <mergeCell ref="K29:L29"/>
    <mergeCell ref="P29:Q29"/>
    <mergeCell ref="R29:S29"/>
    <mergeCell ref="T27:V27"/>
    <mergeCell ref="X27:Y27"/>
    <mergeCell ref="C28:D28"/>
    <mergeCell ref="G28:J28"/>
    <mergeCell ref="K28:M28"/>
    <mergeCell ref="P28:Q28"/>
    <mergeCell ref="T28:W28"/>
    <mergeCell ref="X28:Z28"/>
    <mergeCell ref="C27:D27"/>
    <mergeCell ref="E27:F27"/>
    <mergeCell ref="G27:I27"/>
    <mergeCell ref="K27:L27"/>
    <mergeCell ref="P27:Q27"/>
    <mergeCell ref="R27:S27"/>
    <mergeCell ref="R28:S28"/>
    <mergeCell ref="T25:V25"/>
    <mergeCell ref="X25:Y25"/>
    <mergeCell ref="C26:D26"/>
    <mergeCell ref="E26:F26"/>
    <mergeCell ref="G26:J26"/>
    <mergeCell ref="K26:M26"/>
    <mergeCell ref="P26:Q26"/>
    <mergeCell ref="R26:S26"/>
    <mergeCell ref="T26:W26"/>
    <mergeCell ref="X26:Z26"/>
    <mergeCell ref="C25:D25"/>
    <mergeCell ref="E25:F25"/>
    <mergeCell ref="G25:I25"/>
    <mergeCell ref="K25:L25"/>
    <mergeCell ref="P25:Q25"/>
    <mergeCell ref="R25:S25"/>
    <mergeCell ref="T23:V23"/>
    <mergeCell ref="X23:Y23"/>
    <mergeCell ref="C24:D24"/>
    <mergeCell ref="G24:J24"/>
    <mergeCell ref="K24:M24"/>
    <mergeCell ref="P24:Q24"/>
    <mergeCell ref="T24:W24"/>
    <mergeCell ref="X24:Z24"/>
    <mergeCell ref="C23:D23"/>
    <mergeCell ref="E23:F23"/>
    <mergeCell ref="G23:I23"/>
    <mergeCell ref="K23:L23"/>
    <mergeCell ref="P23:Q23"/>
    <mergeCell ref="R23:S23"/>
    <mergeCell ref="R24:S24"/>
    <mergeCell ref="T21:V21"/>
    <mergeCell ref="X21:Y21"/>
    <mergeCell ref="C22:D22"/>
    <mergeCell ref="E22:F22"/>
    <mergeCell ref="G22:J22"/>
    <mergeCell ref="K22:M22"/>
    <mergeCell ref="P22:Q22"/>
    <mergeCell ref="R22:S22"/>
    <mergeCell ref="T22:W22"/>
    <mergeCell ref="X22:Z22"/>
    <mergeCell ref="C21:D21"/>
    <mergeCell ref="E21:F21"/>
    <mergeCell ref="G21:I21"/>
    <mergeCell ref="K21:L21"/>
    <mergeCell ref="P21:Q21"/>
    <mergeCell ref="R21:S21"/>
    <mergeCell ref="T19:V19"/>
    <mergeCell ref="X19:Y19"/>
    <mergeCell ref="C20:D20"/>
    <mergeCell ref="G20:J20"/>
    <mergeCell ref="K20:M20"/>
    <mergeCell ref="P20:Q20"/>
    <mergeCell ref="T20:W20"/>
    <mergeCell ref="X20:Z20"/>
    <mergeCell ref="C19:D19"/>
    <mergeCell ref="E19:F19"/>
    <mergeCell ref="G19:I19"/>
    <mergeCell ref="K19:L19"/>
    <mergeCell ref="P19:Q19"/>
    <mergeCell ref="R19:S19"/>
    <mergeCell ref="R20:S20"/>
    <mergeCell ref="T17:V17"/>
    <mergeCell ref="X17:Y17"/>
    <mergeCell ref="C18:D18"/>
    <mergeCell ref="E18:F18"/>
    <mergeCell ref="G18:J18"/>
    <mergeCell ref="K18:M18"/>
    <mergeCell ref="P18:Q18"/>
    <mergeCell ref="R18:S18"/>
    <mergeCell ref="T18:W18"/>
    <mergeCell ref="X18:Z18"/>
    <mergeCell ref="C17:D17"/>
    <mergeCell ref="E17:F17"/>
    <mergeCell ref="G17:I17"/>
    <mergeCell ref="K17:L17"/>
    <mergeCell ref="P17:Q17"/>
    <mergeCell ref="R17:S17"/>
    <mergeCell ref="T15:V15"/>
    <mergeCell ref="X15:Y15"/>
    <mergeCell ref="C16:D16"/>
    <mergeCell ref="G16:J16"/>
    <mergeCell ref="K16:M16"/>
    <mergeCell ref="P16:Q16"/>
    <mergeCell ref="T16:W16"/>
    <mergeCell ref="X16:Z16"/>
    <mergeCell ref="C15:D15"/>
    <mergeCell ref="E15:F15"/>
    <mergeCell ref="G15:I15"/>
    <mergeCell ref="K15:L15"/>
    <mergeCell ref="P15:Q15"/>
    <mergeCell ref="R15:S15"/>
    <mergeCell ref="R16:S16"/>
    <mergeCell ref="C14:D14"/>
    <mergeCell ref="E14:F14"/>
    <mergeCell ref="G14:J14"/>
    <mergeCell ref="K14:M14"/>
    <mergeCell ref="P14:Q14"/>
    <mergeCell ref="R14:S14"/>
    <mergeCell ref="T14:W14"/>
    <mergeCell ref="X14:Z14"/>
    <mergeCell ref="C13:D13"/>
    <mergeCell ref="E13:F13"/>
    <mergeCell ref="G13:I13"/>
    <mergeCell ref="K13:L13"/>
    <mergeCell ref="P13:Q13"/>
    <mergeCell ref="R13:S13"/>
    <mergeCell ref="C10:D10"/>
    <mergeCell ref="E10:F10"/>
    <mergeCell ref="G10:J10"/>
    <mergeCell ref="K10:M10"/>
    <mergeCell ref="P10:Q10"/>
    <mergeCell ref="R10:S10"/>
    <mergeCell ref="R12:S12"/>
    <mergeCell ref="T13:V13"/>
    <mergeCell ref="X13:Y13"/>
    <mergeCell ref="C9:D9"/>
    <mergeCell ref="E9:F9"/>
    <mergeCell ref="G9:I9"/>
    <mergeCell ref="K9:L9"/>
    <mergeCell ref="P9:Q9"/>
    <mergeCell ref="R9:S9"/>
    <mergeCell ref="T9:V9"/>
    <mergeCell ref="X9:Y9"/>
    <mergeCell ref="C12:D12"/>
    <mergeCell ref="G12:J12"/>
    <mergeCell ref="K12:M12"/>
    <mergeCell ref="P12:Q12"/>
    <mergeCell ref="T12:W12"/>
    <mergeCell ref="X12:Z12"/>
    <mergeCell ref="T10:W10"/>
    <mergeCell ref="X10:Z10"/>
    <mergeCell ref="C11:D11"/>
    <mergeCell ref="E11:F11"/>
    <mergeCell ref="G11:I11"/>
    <mergeCell ref="K11:L11"/>
    <mergeCell ref="P11:Q11"/>
    <mergeCell ref="R11:S11"/>
    <mergeCell ref="T11:V11"/>
    <mergeCell ref="X11:Y11"/>
    <mergeCell ref="P51:Q51"/>
    <mergeCell ref="W58:X58"/>
    <mergeCell ref="C62:D62"/>
    <mergeCell ref="P62:Q62"/>
    <mergeCell ref="W62:X62"/>
    <mergeCell ref="A2:Z2"/>
    <mergeCell ref="A4:H4"/>
    <mergeCell ref="I4:P4"/>
    <mergeCell ref="Q4:U4"/>
    <mergeCell ref="V4:Z4"/>
    <mergeCell ref="A5:H5"/>
    <mergeCell ref="I5:P5"/>
    <mergeCell ref="Q5:U5"/>
    <mergeCell ref="V5:Z5"/>
    <mergeCell ref="F6:L6"/>
    <mergeCell ref="P6:U6"/>
    <mergeCell ref="C8:D8"/>
    <mergeCell ref="E8:F8"/>
    <mergeCell ref="G8:J8"/>
    <mergeCell ref="K8:M8"/>
    <mergeCell ref="P8:Q8"/>
    <mergeCell ref="R8:S8"/>
    <mergeCell ref="T8:W8"/>
    <mergeCell ref="X8:Z8"/>
  </mergeCells>
  <dataValidations count="4">
    <dataValidation type="whole" allowBlank="1" showInputMessage="1" showErrorMessage="1" error="Weight must be between 400 and 1400" sqref="C11:D11 C9:D9 P11:Q11 P13:Q13 C15:D15 C13:D13 P15:Q15 P17:Q17 C19:D19 C17:D17 P19:Q19 P21:Q21 C23:D23 C21:D21 P23:Q23 P25:Q25 C27:D27 C25:D25 P27:Q27 P29:Q29 C31:D31 C29:D29 P31:Q31 P33:Q33 C35:D35 C33:D33 P35:Q35 P37:Q37 C39:D39 C37:D37 P39:Q39 P41:Q41 C43:D43 C41:D41 P43:Q43 P45:Q45 C47:D47 C45:D45 P47:Q47 P9:Q9">
      <formula1>400</formula1>
      <formula2>1400</formula2>
    </dataValidation>
    <dataValidation type="list" allowBlank="1" showInputMessage="1" showErrorMessage="1" error="Yield must be between 0 and 5" sqref="M9 Z9 M11 Z11 M13 Z13 M15 Z15 M17 Z17 M19 Z19 M21 Z21 M23 Z23 M25 Z25 M27 Z27 M29 Z29 M31 Z31 M33 Z33 M35 Z35 M37 Z37 M39 Z39 M41 Z41 M43 Z43 M45 Z45 M47 Z47">
      <formula1>"0, 1, 2, 3, 4, 5"</formula1>
    </dataValidation>
    <dataValidation type="list" allowBlank="1" showInputMessage="1" showErrorMessage="1" error="Entry must be upper case P C SE S or NG (no grade)" sqref="J9 J11 W11 W9 J13 J15 W15 W13 J17 J19 W19 W17 J21 J23 W23 W21 J25 J27 W27 W25 J29 J31 W31 W29 J33 J35 W35 W33 J37 J39 W39 W37 J41 J43 W43 W41 J45 J47 W47 W45">
      <formula1>" P, C, SE, S, NG"</formula1>
    </dataValidation>
    <dataValidation type="whole" allowBlank="1" showInputMessage="1" showErrorMessage="1" error="Weight must be between 400 and 1200" sqref="P16:Q16 C12:F12 C16:F16 P20:Q20 P24:Q24 C20:F20 P28:Q28 C24:F24 P32:Q32 C28:F28 C32:F32 P36:Q36 P40:Q40 C36:F36 C40:F40 P44:Q44 P48:Q48 C44:F44 C48:F48 P12:Q12">
      <formula1>400</formula1>
      <formula2>1400</formula2>
    </dataValidation>
  </dataValidations>
  <printOptions horizontalCentered="1"/>
  <pageMargins left="0.2" right="0.2" top="0.5" bottom="0.5"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locked="0" defaultSize="0" autoFill="0" autoLine="0" autoPict="0">
                <anchor moveWithCells="1">
                  <from>
                    <xdr:col>1</xdr:col>
                    <xdr:colOff>22860</xdr:colOff>
                    <xdr:row>10</xdr:row>
                    <xdr:rowOff>60960</xdr:rowOff>
                  </from>
                  <to>
                    <xdr:col>2</xdr:col>
                    <xdr:colOff>38100</xdr:colOff>
                    <xdr:row>10</xdr:row>
                    <xdr:rowOff>274320</xdr:rowOff>
                  </to>
                </anchor>
              </controlPr>
            </control>
          </mc:Choice>
        </mc:AlternateContent>
        <mc:AlternateContent xmlns:mc="http://schemas.openxmlformats.org/markup-compatibility/2006">
          <mc:Choice Requires="x14">
            <control shapeId="29698" r:id="rId5" name="Check Box 2">
              <controlPr locked="0" defaultSize="0" autoFill="0" autoLine="0" autoPict="0">
                <anchor moveWithCells="1">
                  <from>
                    <xdr:col>14</xdr:col>
                    <xdr:colOff>0</xdr:colOff>
                    <xdr:row>8</xdr:row>
                    <xdr:rowOff>251460</xdr:rowOff>
                  </from>
                  <to>
                    <xdr:col>14</xdr:col>
                    <xdr:colOff>266700</xdr:colOff>
                    <xdr:row>12</xdr:row>
                    <xdr:rowOff>83820</xdr:rowOff>
                  </to>
                </anchor>
              </controlPr>
            </control>
          </mc:Choice>
        </mc:AlternateContent>
        <mc:AlternateContent xmlns:mc="http://schemas.openxmlformats.org/markup-compatibility/2006">
          <mc:Choice Requires="x14">
            <control shapeId="29699" r:id="rId6" name="Check Box 3">
              <controlPr locked="0" defaultSize="0" autoFill="0" autoLine="0" autoPict="0">
                <anchor moveWithCells="1">
                  <from>
                    <xdr:col>1</xdr:col>
                    <xdr:colOff>22860</xdr:colOff>
                    <xdr:row>7</xdr:row>
                    <xdr:rowOff>373380</xdr:rowOff>
                  </from>
                  <to>
                    <xdr:col>1</xdr:col>
                    <xdr:colOff>259080</xdr:colOff>
                    <xdr:row>9</xdr:row>
                    <xdr:rowOff>0</xdr:rowOff>
                  </to>
                </anchor>
              </controlPr>
            </control>
          </mc:Choice>
        </mc:AlternateContent>
        <mc:AlternateContent xmlns:mc="http://schemas.openxmlformats.org/markup-compatibility/2006">
          <mc:Choice Requires="x14">
            <control shapeId="29700" r:id="rId7" name="Check Box 4">
              <controlPr locked="0" defaultSize="0" autoFill="0" autoLine="0" autoPict="0">
                <anchor moveWithCells="1">
                  <from>
                    <xdr:col>14</xdr:col>
                    <xdr:colOff>0</xdr:colOff>
                    <xdr:row>7</xdr:row>
                    <xdr:rowOff>297180</xdr:rowOff>
                  </from>
                  <to>
                    <xdr:col>14</xdr:col>
                    <xdr:colOff>236220</xdr:colOff>
                    <xdr:row>10</xdr:row>
                    <xdr:rowOff>76200</xdr:rowOff>
                  </to>
                </anchor>
              </controlPr>
            </control>
          </mc:Choice>
        </mc:AlternateContent>
        <mc:AlternateContent xmlns:mc="http://schemas.openxmlformats.org/markup-compatibility/2006">
          <mc:Choice Requires="x14">
            <control shapeId="29701" r:id="rId8" name="Check Box 5">
              <controlPr locked="0" defaultSize="0" autoFill="0" autoLine="0" autoPict="0">
                <anchor moveWithCells="1">
                  <from>
                    <xdr:col>1</xdr:col>
                    <xdr:colOff>22860</xdr:colOff>
                    <xdr:row>14</xdr:row>
                    <xdr:rowOff>68580</xdr:rowOff>
                  </from>
                  <to>
                    <xdr:col>2</xdr:col>
                    <xdr:colOff>38100</xdr:colOff>
                    <xdr:row>14</xdr:row>
                    <xdr:rowOff>289560</xdr:rowOff>
                  </to>
                </anchor>
              </controlPr>
            </control>
          </mc:Choice>
        </mc:AlternateContent>
        <mc:AlternateContent xmlns:mc="http://schemas.openxmlformats.org/markup-compatibility/2006">
          <mc:Choice Requires="x14">
            <control shapeId="29702" r:id="rId9" name="Check Box 6">
              <controlPr locked="0" defaultSize="0" autoFill="0" autoLine="0" autoPict="0">
                <anchor moveWithCells="1">
                  <from>
                    <xdr:col>1</xdr:col>
                    <xdr:colOff>22860</xdr:colOff>
                    <xdr:row>11</xdr:row>
                    <xdr:rowOff>22860</xdr:rowOff>
                  </from>
                  <to>
                    <xdr:col>1</xdr:col>
                    <xdr:colOff>259080</xdr:colOff>
                    <xdr:row>13</xdr:row>
                    <xdr:rowOff>7620</xdr:rowOff>
                  </to>
                </anchor>
              </controlPr>
            </control>
          </mc:Choice>
        </mc:AlternateContent>
        <mc:AlternateContent xmlns:mc="http://schemas.openxmlformats.org/markup-compatibility/2006">
          <mc:Choice Requires="x14">
            <control shapeId="29703" r:id="rId10" name="Check Box 7">
              <controlPr locked="0" defaultSize="0" autoFill="0" autoLine="0" autoPict="0">
                <anchor moveWithCells="1">
                  <from>
                    <xdr:col>14</xdr:col>
                    <xdr:colOff>0</xdr:colOff>
                    <xdr:row>10</xdr:row>
                    <xdr:rowOff>251460</xdr:rowOff>
                  </from>
                  <to>
                    <xdr:col>14</xdr:col>
                    <xdr:colOff>236220</xdr:colOff>
                    <xdr:row>14</xdr:row>
                    <xdr:rowOff>76200</xdr:rowOff>
                  </to>
                </anchor>
              </controlPr>
            </control>
          </mc:Choice>
        </mc:AlternateContent>
        <mc:AlternateContent xmlns:mc="http://schemas.openxmlformats.org/markup-compatibility/2006">
          <mc:Choice Requires="x14">
            <control shapeId="29704" r:id="rId11" name="Check Box 8">
              <controlPr locked="0" defaultSize="0" autoFill="0" autoLine="0" autoPict="0">
                <anchor moveWithCells="1">
                  <from>
                    <xdr:col>1</xdr:col>
                    <xdr:colOff>22860</xdr:colOff>
                    <xdr:row>18</xdr:row>
                    <xdr:rowOff>68580</xdr:rowOff>
                  </from>
                  <to>
                    <xdr:col>2</xdr:col>
                    <xdr:colOff>38100</xdr:colOff>
                    <xdr:row>18</xdr:row>
                    <xdr:rowOff>289560</xdr:rowOff>
                  </to>
                </anchor>
              </controlPr>
            </control>
          </mc:Choice>
        </mc:AlternateContent>
        <mc:AlternateContent xmlns:mc="http://schemas.openxmlformats.org/markup-compatibility/2006">
          <mc:Choice Requires="x14">
            <control shapeId="29705" r:id="rId12" name="Check Box 9">
              <controlPr locked="0" defaultSize="0" autoFill="0" autoLine="0" autoPict="0">
                <anchor moveWithCells="1">
                  <from>
                    <xdr:col>14</xdr:col>
                    <xdr:colOff>0</xdr:colOff>
                    <xdr:row>16</xdr:row>
                    <xdr:rowOff>259080</xdr:rowOff>
                  </from>
                  <to>
                    <xdr:col>14</xdr:col>
                    <xdr:colOff>266700</xdr:colOff>
                    <xdr:row>20</xdr:row>
                    <xdr:rowOff>106680</xdr:rowOff>
                  </to>
                </anchor>
              </controlPr>
            </control>
          </mc:Choice>
        </mc:AlternateContent>
        <mc:AlternateContent xmlns:mc="http://schemas.openxmlformats.org/markup-compatibility/2006">
          <mc:Choice Requires="x14">
            <control shapeId="29706" r:id="rId13" name="Check Box 10">
              <controlPr locked="0" defaultSize="0" autoFill="0" autoLine="0" autoPict="0">
                <anchor moveWithCells="1">
                  <from>
                    <xdr:col>1</xdr:col>
                    <xdr:colOff>22860</xdr:colOff>
                    <xdr:row>15</xdr:row>
                    <xdr:rowOff>30480</xdr:rowOff>
                  </from>
                  <to>
                    <xdr:col>1</xdr:col>
                    <xdr:colOff>259080</xdr:colOff>
                    <xdr:row>17</xdr:row>
                    <xdr:rowOff>22860</xdr:rowOff>
                  </to>
                </anchor>
              </controlPr>
            </control>
          </mc:Choice>
        </mc:AlternateContent>
        <mc:AlternateContent xmlns:mc="http://schemas.openxmlformats.org/markup-compatibility/2006">
          <mc:Choice Requires="x14">
            <control shapeId="29707" r:id="rId14" name="Check Box 11">
              <controlPr locked="0" defaultSize="0" autoFill="0" autoLine="0" autoPict="0">
                <anchor moveWithCells="1">
                  <from>
                    <xdr:col>14</xdr:col>
                    <xdr:colOff>0</xdr:colOff>
                    <xdr:row>14</xdr:row>
                    <xdr:rowOff>274320</xdr:rowOff>
                  </from>
                  <to>
                    <xdr:col>14</xdr:col>
                    <xdr:colOff>236220</xdr:colOff>
                    <xdr:row>18</xdr:row>
                    <xdr:rowOff>99060</xdr:rowOff>
                  </to>
                </anchor>
              </controlPr>
            </control>
          </mc:Choice>
        </mc:AlternateContent>
        <mc:AlternateContent xmlns:mc="http://schemas.openxmlformats.org/markup-compatibility/2006">
          <mc:Choice Requires="x14">
            <control shapeId="29708" r:id="rId15" name="Check Box 12">
              <controlPr locked="0" defaultSize="0" autoFill="0" autoLine="0" autoPict="0">
                <anchor moveWithCells="1">
                  <from>
                    <xdr:col>1</xdr:col>
                    <xdr:colOff>22860</xdr:colOff>
                    <xdr:row>22</xdr:row>
                    <xdr:rowOff>76200</xdr:rowOff>
                  </from>
                  <to>
                    <xdr:col>2</xdr:col>
                    <xdr:colOff>38100</xdr:colOff>
                    <xdr:row>22</xdr:row>
                    <xdr:rowOff>297180</xdr:rowOff>
                  </to>
                </anchor>
              </controlPr>
            </control>
          </mc:Choice>
        </mc:AlternateContent>
        <mc:AlternateContent xmlns:mc="http://schemas.openxmlformats.org/markup-compatibility/2006">
          <mc:Choice Requires="x14">
            <control shapeId="29709" r:id="rId16" name="Check Box 13">
              <controlPr locked="0" defaultSize="0" autoFill="0" autoLine="0" autoPict="0">
                <anchor moveWithCells="1">
                  <from>
                    <xdr:col>1</xdr:col>
                    <xdr:colOff>22860</xdr:colOff>
                    <xdr:row>19</xdr:row>
                    <xdr:rowOff>30480</xdr:rowOff>
                  </from>
                  <to>
                    <xdr:col>1</xdr:col>
                    <xdr:colOff>259080</xdr:colOff>
                    <xdr:row>21</xdr:row>
                    <xdr:rowOff>30480</xdr:rowOff>
                  </to>
                </anchor>
              </controlPr>
            </control>
          </mc:Choice>
        </mc:AlternateContent>
        <mc:AlternateContent xmlns:mc="http://schemas.openxmlformats.org/markup-compatibility/2006">
          <mc:Choice Requires="x14">
            <control shapeId="29710" r:id="rId17" name="Check Box 14">
              <controlPr locked="0" defaultSize="0" autoFill="0" autoLine="0" autoPict="0">
                <anchor moveWithCells="1">
                  <from>
                    <xdr:col>14</xdr:col>
                    <xdr:colOff>0</xdr:colOff>
                    <xdr:row>18</xdr:row>
                    <xdr:rowOff>274320</xdr:rowOff>
                  </from>
                  <to>
                    <xdr:col>14</xdr:col>
                    <xdr:colOff>236220</xdr:colOff>
                    <xdr:row>22</xdr:row>
                    <xdr:rowOff>106680</xdr:rowOff>
                  </to>
                </anchor>
              </controlPr>
            </control>
          </mc:Choice>
        </mc:AlternateContent>
        <mc:AlternateContent xmlns:mc="http://schemas.openxmlformats.org/markup-compatibility/2006">
          <mc:Choice Requires="x14">
            <control shapeId="29711" r:id="rId18" name="Check Box 15">
              <controlPr locked="0" defaultSize="0" autoFill="0" autoLine="0" autoPict="0">
                <anchor moveWithCells="1">
                  <from>
                    <xdr:col>1</xdr:col>
                    <xdr:colOff>22860</xdr:colOff>
                    <xdr:row>26</xdr:row>
                    <xdr:rowOff>76200</xdr:rowOff>
                  </from>
                  <to>
                    <xdr:col>2</xdr:col>
                    <xdr:colOff>38100</xdr:colOff>
                    <xdr:row>26</xdr:row>
                    <xdr:rowOff>297180</xdr:rowOff>
                  </to>
                </anchor>
              </controlPr>
            </control>
          </mc:Choice>
        </mc:AlternateContent>
        <mc:AlternateContent xmlns:mc="http://schemas.openxmlformats.org/markup-compatibility/2006">
          <mc:Choice Requires="x14">
            <control shapeId="29712" r:id="rId19" name="Check Box 16">
              <controlPr locked="0" defaultSize="0" autoFill="0" autoLine="0" autoPict="0">
                <anchor moveWithCells="1">
                  <from>
                    <xdr:col>14</xdr:col>
                    <xdr:colOff>0</xdr:colOff>
                    <xdr:row>24</xdr:row>
                    <xdr:rowOff>266700</xdr:rowOff>
                  </from>
                  <to>
                    <xdr:col>14</xdr:col>
                    <xdr:colOff>266700</xdr:colOff>
                    <xdr:row>28</xdr:row>
                    <xdr:rowOff>114300</xdr:rowOff>
                  </to>
                </anchor>
              </controlPr>
            </control>
          </mc:Choice>
        </mc:AlternateContent>
        <mc:AlternateContent xmlns:mc="http://schemas.openxmlformats.org/markup-compatibility/2006">
          <mc:Choice Requires="x14">
            <control shapeId="29713" r:id="rId20" name="Check Box 17">
              <controlPr locked="0" defaultSize="0" autoFill="0" autoLine="0" autoPict="0">
                <anchor moveWithCells="1">
                  <from>
                    <xdr:col>1</xdr:col>
                    <xdr:colOff>22860</xdr:colOff>
                    <xdr:row>24</xdr:row>
                    <xdr:rowOff>0</xdr:rowOff>
                  </from>
                  <to>
                    <xdr:col>1</xdr:col>
                    <xdr:colOff>259080</xdr:colOff>
                    <xdr:row>25</xdr:row>
                    <xdr:rowOff>30480</xdr:rowOff>
                  </to>
                </anchor>
              </controlPr>
            </control>
          </mc:Choice>
        </mc:AlternateContent>
        <mc:AlternateContent xmlns:mc="http://schemas.openxmlformats.org/markup-compatibility/2006">
          <mc:Choice Requires="x14">
            <control shapeId="29714" r:id="rId21" name="Check Box 18">
              <controlPr locked="0" defaultSize="0" autoFill="0" autoLine="0" autoPict="0">
                <anchor moveWithCells="1">
                  <from>
                    <xdr:col>14</xdr:col>
                    <xdr:colOff>0</xdr:colOff>
                    <xdr:row>22</xdr:row>
                    <xdr:rowOff>289560</xdr:rowOff>
                  </from>
                  <to>
                    <xdr:col>14</xdr:col>
                    <xdr:colOff>236220</xdr:colOff>
                    <xdr:row>26</xdr:row>
                    <xdr:rowOff>114300</xdr:rowOff>
                  </to>
                </anchor>
              </controlPr>
            </control>
          </mc:Choice>
        </mc:AlternateContent>
        <mc:AlternateContent xmlns:mc="http://schemas.openxmlformats.org/markup-compatibility/2006">
          <mc:Choice Requires="x14">
            <control shapeId="29715" r:id="rId22" name="Check Box 19">
              <controlPr locked="0" defaultSize="0" autoFill="0" autoLine="0" autoPict="0">
                <anchor moveWithCells="1">
                  <from>
                    <xdr:col>1</xdr:col>
                    <xdr:colOff>22860</xdr:colOff>
                    <xdr:row>30</xdr:row>
                    <xdr:rowOff>76200</xdr:rowOff>
                  </from>
                  <to>
                    <xdr:col>2</xdr:col>
                    <xdr:colOff>38100</xdr:colOff>
                    <xdr:row>30</xdr:row>
                    <xdr:rowOff>297180</xdr:rowOff>
                  </to>
                </anchor>
              </controlPr>
            </control>
          </mc:Choice>
        </mc:AlternateContent>
        <mc:AlternateContent xmlns:mc="http://schemas.openxmlformats.org/markup-compatibility/2006">
          <mc:Choice Requires="x14">
            <control shapeId="29716" r:id="rId23" name="Check Box 20">
              <controlPr locked="0" defaultSize="0" autoFill="0" autoLine="0" autoPict="0">
                <anchor moveWithCells="1">
                  <from>
                    <xdr:col>1</xdr:col>
                    <xdr:colOff>22860</xdr:colOff>
                    <xdr:row>28</xdr:row>
                    <xdr:rowOff>7620</xdr:rowOff>
                  </from>
                  <to>
                    <xdr:col>1</xdr:col>
                    <xdr:colOff>259080</xdr:colOff>
                    <xdr:row>30</xdr:row>
                    <xdr:rowOff>0</xdr:rowOff>
                  </to>
                </anchor>
              </controlPr>
            </control>
          </mc:Choice>
        </mc:AlternateContent>
        <mc:AlternateContent xmlns:mc="http://schemas.openxmlformats.org/markup-compatibility/2006">
          <mc:Choice Requires="x14">
            <control shapeId="29717" r:id="rId24" name="Check Box 21">
              <controlPr locked="0" defaultSize="0" autoFill="0" autoLine="0" autoPict="0">
                <anchor moveWithCells="1">
                  <from>
                    <xdr:col>14</xdr:col>
                    <xdr:colOff>0</xdr:colOff>
                    <xdr:row>26</xdr:row>
                    <xdr:rowOff>297180</xdr:rowOff>
                  </from>
                  <to>
                    <xdr:col>14</xdr:col>
                    <xdr:colOff>236220</xdr:colOff>
                    <xdr:row>30</xdr:row>
                    <xdr:rowOff>114300</xdr:rowOff>
                  </to>
                </anchor>
              </controlPr>
            </control>
          </mc:Choice>
        </mc:AlternateContent>
        <mc:AlternateContent xmlns:mc="http://schemas.openxmlformats.org/markup-compatibility/2006">
          <mc:Choice Requires="x14">
            <control shapeId="29718" r:id="rId25" name="Check Box 22">
              <controlPr locked="0" defaultSize="0" autoFill="0" autoLine="0" autoPict="0">
                <anchor moveWithCells="1">
                  <from>
                    <xdr:col>1</xdr:col>
                    <xdr:colOff>22860</xdr:colOff>
                    <xdr:row>34</xdr:row>
                    <xdr:rowOff>83820</xdr:rowOff>
                  </from>
                  <to>
                    <xdr:col>2</xdr:col>
                    <xdr:colOff>38100</xdr:colOff>
                    <xdr:row>34</xdr:row>
                    <xdr:rowOff>304800</xdr:rowOff>
                  </to>
                </anchor>
              </controlPr>
            </control>
          </mc:Choice>
        </mc:AlternateContent>
        <mc:AlternateContent xmlns:mc="http://schemas.openxmlformats.org/markup-compatibility/2006">
          <mc:Choice Requires="x14">
            <control shapeId="29719" r:id="rId26" name="Check Box 23">
              <controlPr locked="0" defaultSize="0" autoFill="0" autoLine="0" autoPict="0">
                <anchor moveWithCells="1">
                  <from>
                    <xdr:col>14</xdr:col>
                    <xdr:colOff>0</xdr:colOff>
                    <xdr:row>32</xdr:row>
                    <xdr:rowOff>289560</xdr:rowOff>
                  </from>
                  <to>
                    <xdr:col>14</xdr:col>
                    <xdr:colOff>266700</xdr:colOff>
                    <xdr:row>36</xdr:row>
                    <xdr:rowOff>121920</xdr:rowOff>
                  </to>
                </anchor>
              </controlPr>
            </control>
          </mc:Choice>
        </mc:AlternateContent>
        <mc:AlternateContent xmlns:mc="http://schemas.openxmlformats.org/markup-compatibility/2006">
          <mc:Choice Requires="x14">
            <control shapeId="29720" r:id="rId27" name="Check Box 24">
              <controlPr locked="0" defaultSize="0" autoFill="0" autoLine="0" autoPict="0">
                <anchor moveWithCells="1">
                  <from>
                    <xdr:col>1</xdr:col>
                    <xdr:colOff>22860</xdr:colOff>
                    <xdr:row>32</xdr:row>
                    <xdr:rowOff>7620</xdr:rowOff>
                  </from>
                  <to>
                    <xdr:col>1</xdr:col>
                    <xdr:colOff>259080</xdr:colOff>
                    <xdr:row>34</xdr:row>
                    <xdr:rowOff>7620</xdr:rowOff>
                  </to>
                </anchor>
              </controlPr>
            </control>
          </mc:Choice>
        </mc:AlternateContent>
        <mc:AlternateContent xmlns:mc="http://schemas.openxmlformats.org/markup-compatibility/2006">
          <mc:Choice Requires="x14">
            <control shapeId="29721" r:id="rId28" name="Check Box 25">
              <controlPr locked="0" defaultSize="0" autoFill="0" autoLine="0" autoPict="0">
                <anchor moveWithCells="1">
                  <from>
                    <xdr:col>14</xdr:col>
                    <xdr:colOff>0</xdr:colOff>
                    <xdr:row>30</xdr:row>
                    <xdr:rowOff>289560</xdr:rowOff>
                  </from>
                  <to>
                    <xdr:col>14</xdr:col>
                    <xdr:colOff>236220</xdr:colOff>
                    <xdr:row>34</xdr:row>
                    <xdr:rowOff>114300</xdr:rowOff>
                  </to>
                </anchor>
              </controlPr>
            </control>
          </mc:Choice>
        </mc:AlternateContent>
        <mc:AlternateContent xmlns:mc="http://schemas.openxmlformats.org/markup-compatibility/2006">
          <mc:Choice Requires="x14">
            <control shapeId="29722" r:id="rId29" name="Check Box 26">
              <controlPr locked="0" defaultSize="0" autoFill="0" autoLine="0" autoPict="0">
                <anchor moveWithCells="1">
                  <from>
                    <xdr:col>1</xdr:col>
                    <xdr:colOff>22860</xdr:colOff>
                    <xdr:row>38</xdr:row>
                    <xdr:rowOff>99060</xdr:rowOff>
                  </from>
                  <to>
                    <xdr:col>2</xdr:col>
                    <xdr:colOff>38100</xdr:colOff>
                    <xdr:row>38</xdr:row>
                    <xdr:rowOff>312420</xdr:rowOff>
                  </to>
                </anchor>
              </controlPr>
            </control>
          </mc:Choice>
        </mc:AlternateContent>
        <mc:AlternateContent xmlns:mc="http://schemas.openxmlformats.org/markup-compatibility/2006">
          <mc:Choice Requires="x14">
            <control shapeId="29723" r:id="rId30" name="Check Box 27">
              <controlPr locked="0" defaultSize="0" autoFill="0" autoLine="0" autoPict="0">
                <anchor moveWithCells="1">
                  <from>
                    <xdr:col>1</xdr:col>
                    <xdr:colOff>22860</xdr:colOff>
                    <xdr:row>36</xdr:row>
                    <xdr:rowOff>22860</xdr:rowOff>
                  </from>
                  <to>
                    <xdr:col>1</xdr:col>
                    <xdr:colOff>259080</xdr:colOff>
                    <xdr:row>38</xdr:row>
                    <xdr:rowOff>7620</xdr:rowOff>
                  </to>
                </anchor>
              </controlPr>
            </control>
          </mc:Choice>
        </mc:AlternateContent>
        <mc:AlternateContent xmlns:mc="http://schemas.openxmlformats.org/markup-compatibility/2006">
          <mc:Choice Requires="x14">
            <control shapeId="29724" r:id="rId31" name="Check Box 28">
              <controlPr locked="0" defaultSize="0" autoFill="0" autoLine="0" autoPict="0">
                <anchor moveWithCells="1">
                  <from>
                    <xdr:col>14</xdr:col>
                    <xdr:colOff>0</xdr:colOff>
                    <xdr:row>34</xdr:row>
                    <xdr:rowOff>304800</xdr:rowOff>
                  </from>
                  <to>
                    <xdr:col>14</xdr:col>
                    <xdr:colOff>236220</xdr:colOff>
                    <xdr:row>38</xdr:row>
                    <xdr:rowOff>137160</xdr:rowOff>
                  </to>
                </anchor>
              </controlPr>
            </control>
          </mc:Choice>
        </mc:AlternateContent>
        <mc:AlternateContent xmlns:mc="http://schemas.openxmlformats.org/markup-compatibility/2006">
          <mc:Choice Requires="x14">
            <control shapeId="29725" r:id="rId32" name="Check Box 29">
              <controlPr locked="0" defaultSize="0" autoFill="0" autoLine="0" autoPict="0">
                <anchor moveWithCells="1">
                  <from>
                    <xdr:col>1</xdr:col>
                    <xdr:colOff>22860</xdr:colOff>
                    <xdr:row>42</xdr:row>
                    <xdr:rowOff>99060</xdr:rowOff>
                  </from>
                  <to>
                    <xdr:col>2</xdr:col>
                    <xdr:colOff>38100</xdr:colOff>
                    <xdr:row>42</xdr:row>
                    <xdr:rowOff>312420</xdr:rowOff>
                  </to>
                </anchor>
              </controlPr>
            </control>
          </mc:Choice>
        </mc:AlternateContent>
        <mc:AlternateContent xmlns:mc="http://schemas.openxmlformats.org/markup-compatibility/2006">
          <mc:Choice Requires="x14">
            <control shapeId="29726" r:id="rId33" name="Check Box 30">
              <controlPr locked="0" defaultSize="0" autoFill="0" autoLine="0" autoPict="0">
                <anchor moveWithCells="1">
                  <from>
                    <xdr:col>14</xdr:col>
                    <xdr:colOff>0</xdr:colOff>
                    <xdr:row>40</xdr:row>
                    <xdr:rowOff>297180</xdr:rowOff>
                  </from>
                  <to>
                    <xdr:col>14</xdr:col>
                    <xdr:colOff>266700</xdr:colOff>
                    <xdr:row>44</xdr:row>
                    <xdr:rowOff>144780</xdr:rowOff>
                  </to>
                </anchor>
              </controlPr>
            </control>
          </mc:Choice>
        </mc:AlternateContent>
        <mc:AlternateContent xmlns:mc="http://schemas.openxmlformats.org/markup-compatibility/2006">
          <mc:Choice Requires="x14">
            <control shapeId="29727" r:id="rId34" name="Check Box 31">
              <controlPr locked="0" defaultSize="0" autoFill="0" autoLine="0" autoPict="0">
                <anchor moveWithCells="1">
                  <from>
                    <xdr:col>1</xdr:col>
                    <xdr:colOff>22860</xdr:colOff>
                    <xdr:row>40</xdr:row>
                    <xdr:rowOff>30480</xdr:rowOff>
                  </from>
                  <to>
                    <xdr:col>1</xdr:col>
                    <xdr:colOff>259080</xdr:colOff>
                    <xdr:row>42</xdr:row>
                    <xdr:rowOff>22860</xdr:rowOff>
                  </to>
                </anchor>
              </controlPr>
            </control>
          </mc:Choice>
        </mc:AlternateContent>
        <mc:AlternateContent xmlns:mc="http://schemas.openxmlformats.org/markup-compatibility/2006">
          <mc:Choice Requires="x14">
            <control shapeId="29728" r:id="rId35" name="Check Box 32">
              <controlPr locked="0" defaultSize="0" autoFill="0" autoLine="0" autoPict="0">
                <anchor moveWithCells="1">
                  <from>
                    <xdr:col>14</xdr:col>
                    <xdr:colOff>0</xdr:colOff>
                    <xdr:row>38</xdr:row>
                    <xdr:rowOff>312420</xdr:rowOff>
                  </from>
                  <to>
                    <xdr:col>14</xdr:col>
                    <xdr:colOff>236220</xdr:colOff>
                    <xdr:row>42</xdr:row>
                    <xdr:rowOff>137160</xdr:rowOff>
                  </to>
                </anchor>
              </controlPr>
            </control>
          </mc:Choice>
        </mc:AlternateContent>
        <mc:AlternateContent xmlns:mc="http://schemas.openxmlformats.org/markup-compatibility/2006">
          <mc:Choice Requires="x14">
            <control shapeId="29729" r:id="rId36" name="Check Box 33">
              <controlPr locked="0" defaultSize="0" autoFill="0" autoLine="0" autoPict="0">
                <anchor moveWithCells="1">
                  <from>
                    <xdr:col>1</xdr:col>
                    <xdr:colOff>22860</xdr:colOff>
                    <xdr:row>46</xdr:row>
                    <xdr:rowOff>106680</xdr:rowOff>
                  </from>
                  <to>
                    <xdr:col>2</xdr:col>
                    <xdr:colOff>38100</xdr:colOff>
                    <xdr:row>47</xdr:row>
                    <xdr:rowOff>0</xdr:rowOff>
                  </to>
                </anchor>
              </controlPr>
            </control>
          </mc:Choice>
        </mc:AlternateContent>
        <mc:AlternateContent xmlns:mc="http://schemas.openxmlformats.org/markup-compatibility/2006">
          <mc:Choice Requires="x14">
            <control shapeId="29730" r:id="rId37" name="Check Box 34">
              <controlPr locked="0" defaultSize="0" autoFill="0" autoLine="0" autoPict="0">
                <anchor moveWithCells="1">
                  <from>
                    <xdr:col>1</xdr:col>
                    <xdr:colOff>22860</xdr:colOff>
                    <xdr:row>44</xdr:row>
                    <xdr:rowOff>30480</xdr:rowOff>
                  </from>
                  <to>
                    <xdr:col>1</xdr:col>
                    <xdr:colOff>259080</xdr:colOff>
                    <xdr:row>46</xdr:row>
                    <xdr:rowOff>30480</xdr:rowOff>
                  </to>
                </anchor>
              </controlPr>
            </control>
          </mc:Choice>
        </mc:AlternateContent>
        <mc:AlternateContent xmlns:mc="http://schemas.openxmlformats.org/markup-compatibility/2006">
          <mc:Choice Requires="x14">
            <control shapeId="29731" r:id="rId38" name="Check Box 35">
              <controlPr locked="0" defaultSize="0" autoFill="0" autoLine="0" autoPict="0">
                <anchor moveWithCells="1">
                  <from>
                    <xdr:col>14</xdr:col>
                    <xdr:colOff>0</xdr:colOff>
                    <xdr:row>42</xdr:row>
                    <xdr:rowOff>312420</xdr:rowOff>
                  </from>
                  <to>
                    <xdr:col>14</xdr:col>
                    <xdr:colOff>236220</xdr:colOff>
                    <xdr:row>46</xdr:row>
                    <xdr:rowOff>144780</xdr:rowOff>
                  </to>
                </anchor>
              </controlPr>
            </control>
          </mc:Choice>
        </mc:AlternateContent>
        <mc:AlternateContent xmlns:mc="http://schemas.openxmlformats.org/markup-compatibility/2006">
          <mc:Choice Requires="x14">
            <control shapeId="29732" r:id="rId39" name="Check Box 36">
              <controlPr locked="0" defaultSize="0" autoFill="0" autoLine="0" autoPict="0">
                <anchor moveWithCells="1">
                  <from>
                    <xdr:col>14</xdr:col>
                    <xdr:colOff>0</xdr:colOff>
                    <xdr:row>12</xdr:row>
                    <xdr:rowOff>259080</xdr:rowOff>
                  </from>
                  <to>
                    <xdr:col>14</xdr:col>
                    <xdr:colOff>236220</xdr:colOff>
                    <xdr:row>16</xdr:row>
                    <xdr:rowOff>83820</xdr:rowOff>
                  </to>
                </anchor>
              </controlPr>
            </control>
          </mc:Choice>
        </mc:AlternateContent>
        <mc:AlternateContent xmlns:mc="http://schemas.openxmlformats.org/markup-compatibility/2006">
          <mc:Choice Requires="x14">
            <control shapeId="29733" r:id="rId40" name="Check Box 37">
              <controlPr locked="0" defaultSize="0" autoFill="0" autoLine="0" autoPict="0">
                <anchor moveWithCells="1">
                  <from>
                    <xdr:col>14</xdr:col>
                    <xdr:colOff>0</xdr:colOff>
                    <xdr:row>20</xdr:row>
                    <xdr:rowOff>274320</xdr:rowOff>
                  </from>
                  <to>
                    <xdr:col>14</xdr:col>
                    <xdr:colOff>236220</xdr:colOff>
                    <xdr:row>24</xdr:row>
                    <xdr:rowOff>99060</xdr:rowOff>
                  </to>
                </anchor>
              </controlPr>
            </control>
          </mc:Choice>
        </mc:AlternateContent>
        <mc:AlternateContent xmlns:mc="http://schemas.openxmlformats.org/markup-compatibility/2006">
          <mc:Choice Requires="x14">
            <control shapeId="29734" r:id="rId41" name="Check Box 38">
              <controlPr locked="0" defaultSize="0" autoFill="0" autoLine="0" autoPict="0">
                <anchor moveWithCells="1">
                  <from>
                    <xdr:col>14</xdr:col>
                    <xdr:colOff>0</xdr:colOff>
                    <xdr:row>28</xdr:row>
                    <xdr:rowOff>289560</xdr:rowOff>
                  </from>
                  <to>
                    <xdr:col>14</xdr:col>
                    <xdr:colOff>236220</xdr:colOff>
                    <xdr:row>32</xdr:row>
                    <xdr:rowOff>114300</xdr:rowOff>
                  </to>
                </anchor>
              </controlPr>
            </control>
          </mc:Choice>
        </mc:AlternateContent>
        <mc:AlternateContent xmlns:mc="http://schemas.openxmlformats.org/markup-compatibility/2006">
          <mc:Choice Requires="x14">
            <control shapeId="29735" r:id="rId42" name="Check Box 39">
              <controlPr locked="0" defaultSize="0" autoFill="0" autoLine="0" autoPict="0">
                <anchor moveWithCells="1">
                  <from>
                    <xdr:col>14</xdr:col>
                    <xdr:colOff>0</xdr:colOff>
                    <xdr:row>36</xdr:row>
                    <xdr:rowOff>297180</xdr:rowOff>
                  </from>
                  <to>
                    <xdr:col>14</xdr:col>
                    <xdr:colOff>236220</xdr:colOff>
                    <xdr:row>40</xdr:row>
                    <xdr:rowOff>121920</xdr:rowOff>
                  </to>
                </anchor>
              </controlPr>
            </control>
          </mc:Choice>
        </mc:AlternateContent>
        <mc:AlternateContent xmlns:mc="http://schemas.openxmlformats.org/markup-compatibility/2006">
          <mc:Choice Requires="x14">
            <control shapeId="29736" r:id="rId43" name="Check Box 40">
              <controlPr locked="0" defaultSize="0" autoFill="0" autoLine="0" autoPict="0">
                <anchor moveWithCells="1">
                  <from>
                    <xdr:col>14</xdr:col>
                    <xdr:colOff>0</xdr:colOff>
                    <xdr:row>44</xdr:row>
                    <xdr:rowOff>312420</xdr:rowOff>
                  </from>
                  <to>
                    <xdr:col>14</xdr:col>
                    <xdr:colOff>236220</xdr:colOff>
                    <xdr:row>48</xdr:row>
                    <xdr:rowOff>137160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62"/>
  <sheetViews>
    <sheetView showGridLines="0" showRowColHeaders="0" zoomScale="120" zoomScaleNormal="120" workbookViewId="0">
      <selection activeCell="A5" sqref="A5:H5"/>
    </sheetView>
  </sheetViews>
  <sheetFormatPr defaultColWidth="3.88671875" defaultRowHeight="13.2" x14ac:dyDescent="0.25"/>
  <cols>
    <col min="2" max="2" width="4.33203125" customWidth="1"/>
    <col min="15" max="15" width="4.33203125" customWidth="1"/>
    <col min="27" max="27" width="3.88671875" style="50"/>
    <col min="28" max="37" width="0" hidden="1" customWidth="1"/>
    <col min="38" max="38" width="6.5546875" hidden="1" customWidth="1"/>
    <col min="39" max="39" width="5.88671875" hidden="1" customWidth="1"/>
    <col min="40" max="40" width="6.109375" hidden="1" customWidth="1"/>
  </cols>
  <sheetData>
    <row r="1" spans="1:52" ht="15.75" customHeight="1" x14ac:dyDescent="0.25">
      <c r="D1" s="15" t="b">
        <v>0</v>
      </c>
      <c r="E1" s="55" t="str">
        <f>IF(D1=FALSE,"THIS DOCUMENT HAS BEEN REVISED", AD1)</f>
        <v>THIS DOCUMENT HAS BEEN REVISED</v>
      </c>
      <c r="F1" s="54"/>
      <c r="G1" s="54"/>
      <c r="H1" s="54"/>
      <c r="I1" s="54"/>
      <c r="J1" s="54"/>
      <c r="K1" s="54"/>
      <c r="L1" s="54"/>
      <c r="M1" s="54"/>
      <c r="N1" s="54"/>
      <c r="AD1" t="s">
        <v>19</v>
      </c>
    </row>
    <row r="2" spans="1:52" ht="17.25" customHeight="1" x14ac:dyDescent="0.3">
      <c r="A2" s="109" t="s">
        <v>20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78"/>
    </row>
    <row r="3" spans="1:52" ht="9" customHeight="1" x14ac:dyDescent="0.25"/>
    <row r="4" spans="1:52" ht="15.6" x14ac:dyDescent="0.3">
      <c r="A4" s="112" t="s">
        <v>1</v>
      </c>
      <c r="B4" s="113"/>
      <c r="C4" s="113"/>
      <c r="D4" s="113"/>
      <c r="E4" s="113"/>
      <c r="F4" s="113"/>
      <c r="G4" s="113"/>
      <c r="H4" s="119"/>
      <c r="I4" s="112" t="s">
        <v>2</v>
      </c>
      <c r="J4" s="113"/>
      <c r="K4" s="113"/>
      <c r="L4" s="113"/>
      <c r="M4" s="113"/>
      <c r="N4" s="113"/>
      <c r="O4" s="113"/>
      <c r="P4" s="119"/>
      <c r="Q4" s="112" t="s">
        <v>56</v>
      </c>
      <c r="R4" s="113"/>
      <c r="S4" s="113"/>
      <c r="T4" s="113"/>
      <c r="U4" s="113"/>
      <c r="V4" s="112" t="s">
        <v>55</v>
      </c>
      <c r="W4" s="113"/>
      <c r="X4" s="113"/>
      <c r="Y4" s="113"/>
      <c r="Z4" s="119"/>
      <c r="AA4" s="49"/>
    </row>
    <row r="5" spans="1:52" ht="22.5" customHeight="1" x14ac:dyDescent="0.25">
      <c r="A5" s="167"/>
      <c r="B5" s="168"/>
      <c r="C5" s="168"/>
      <c r="D5" s="168"/>
      <c r="E5" s="168"/>
      <c r="F5" s="168"/>
      <c r="G5" s="168"/>
      <c r="H5" s="169"/>
      <c r="I5" s="167"/>
      <c r="J5" s="170"/>
      <c r="K5" s="170"/>
      <c r="L5" s="170"/>
      <c r="M5" s="171"/>
      <c r="N5" s="170"/>
      <c r="O5" s="170"/>
      <c r="P5" s="172"/>
      <c r="Q5" s="173"/>
      <c r="R5" s="170"/>
      <c r="S5" s="170"/>
      <c r="T5" s="170"/>
      <c r="U5" s="172"/>
      <c r="V5" s="149"/>
      <c r="W5" s="150"/>
      <c r="X5" s="150"/>
      <c r="Y5" s="150"/>
      <c r="Z5" s="151"/>
      <c r="AA5" s="79"/>
      <c r="AL5" s="16" t="s">
        <v>21</v>
      </c>
      <c r="AW5" s="47"/>
      <c r="AX5" s="47"/>
      <c r="AY5" s="47"/>
      <c r="AZ5" s="47"/>
    </row>
    <row r="6" spans="1:52" ht="22.5" customHeight="1" x14ac:dyDescent="0.25">
      <c r="A6" s="56" t="s">
        <v>3</v>
      </c>
      <c r="B6" s="57"/>
      <c r="C6" s="57"/>
      <c r="D6" s="57"/>
      <c r="E6" s="57"/>
      <c r="F6" s="154"/>
      <c r="G6" s="154"/>
      <c r="H6" s="154"/>
      <c r="I6" s="154"/>
      <c r="J6" s="154"/>
      <c r="K6" s="154"/>
      <c r="L6" s="155"/>
      <c r="M6" s="82" t="s">
        <v>4</v>
      </c>
      <c r="N6" s="83"/>
      <c r="O6" s="83"/>
      <c r="P6" s="161"/>
      <c r="Q6" s="161"/>
      <c r="R6" s="161"/>
      <c r="S6" s="161"/>
      <c r="T6" s="161"/>
      <c r="U6" s="161"/>
      <c r="V6" s="56" t="s">
        <v>5</v>
      </c>
      <c r="W6" s="57"/>
      <c r="X6" s="62">
        <v>1</v>
      </c>
      <c r="Y6" s="75" t="s">
        <v>6</v>
      </c>
      <c r="Z6" s="74"/>
      <c r="AA6" s="79"/>
      <c r="AL6" s="13">
        <f>SUM(C15:C39,P15:P39)</f>
        <v>0</v>
      </c>
    </row>
    <row r="7" spans="1:52" ht="3" customHeight="1" x14ac:dyDescent="0.25">
      <c r="A7" s="65"/>
      <c r="B7" s="60"/>
      <c r="C7" s="60"/>
      <c r="D7" s="60"/>
      <c r="E7" s="60"/>
      <c r="F7" s="60"/>
      <c r="G7" s="60"/>
      <c r="H7" s="60"/>
      <c r="I7" s="60"/>
      <c r="J7" s="17"/>
      <c r="K7" s="17"/>
      <c r="L7" s="17"/>
      <c r="M7" s="1"/>
      <c r="N7" s="17"/>
      <c r="O7" s="162"/>
      <c r="P7" s="162"/>
      <c r="Q7" s="162"/>
      <c r="R7" s="162"/>
      <c r="S7" s="162"/>
      <c r="T7" s="162"/>
      <c r="U7" s="162"/>
      <c r="V7" s="1"/>
      <c r="W7" s="17"/>
      <c r="X7" s="17"/>
      <c r="Y7" s="17"/>
      <c r="Z7" s="18"/>
      <c r="AA7" s="49"/>
    </row>
    <row r="8" spans="1:52" ht="21" customHeight="1" x14ac:dyDescent="0.25">
      <c r="A8" s="145" t="s">
        <v>22</v>
      </c>
      <c r="B8" s="146"/>
      <c r="C8" s="146"/>
      <c r="D8" s="146"/>
      <c r="E8" s="156"/>
      <c r="F8" s="156"/>
      <c r="G8" s="156"/>
      <c r="H8" s="157"/>
      <c r="I8" s="145" t="s">
        <v>23</v>
      </c>
      <c r="J8" s="146"/>
      <c r="K8" s="146"/>
      <c r="L8" s="146"/>
      <c r="M8" s="146"/>
      <c r="N8" s="159"/>
      <c r="O8" s="159"/>
      <c r="P8" s="159"/>
      <c r="Q8" s="160"/>
      <c r="R8" s="145" t="s">
        <v>24</v>
      </c>
      <c r="S8" s="146"/>
      <c r="T8" s="146"/>
      <c r="U8" s="146"/>
      <c r="V8" s="146"/>
      <c r="W8" s="146"/>
      <c r="X8" s="152"/>
      <c r="Y8" s="152"/>
      <c r="Z8" s="153"/>
      <c r="AA8" s="49"/>
    </row>
    <row r="9" spans="1:52" ht="21" customHeight="1" x14ac:dyDescent="0.25">
      <c r="A9" s="145" t="s">
        <v>25</v>
      </c>
      <c r="B9" s="146"/>
      <c r="C9" s="146"/>
      <c r="D9" s="146"/>
      <c r="E9" s="158"/>
      <c r="F9" s="159"/>
      <c r="G9" s="159"/>
      <c r="H9" s="160"/>
      <c r="I9" s="145" t="s">
        <v>26</v>
      </c>
      <c r="J9" s="146"/>
      <c r="K9" s="146"/>
      <c r="L9" s="146"/>
      <c r="M9" s="146"/>
      <c r="N9" s="140"/>
      <c r="O9" s="140"/>
      <c r="P9" s="140"/>
      <c r="Q9" s="141"/>
      <c r="R9" s="145" t="s">
        <v>27</v>
      </c>
      <c r="S9" s="146"/>
      <c r="T9" s="146"/>
      <c r="U9" s="146"/>
      <c r="V9" s="146"/>
      <c r="W9" s="146"/>
      <c r="X9" s="140"/>
      <c r="Y9" s="140"/>
      <c r="Z9" s="141"/>
      <c r="AA9" s="49"/>
    </row>
    <row r="10" spans="1:52" ht="21" customHeight="1" x14ac:dyDescent="0.25">
      <c r="A10" s="145" t="s">
        <v>28</v>
      </c>
      <c r="B10" s="146"/>
      <c r="C10" s="146"/>
      <c r="D10" s="146"/>
      <c r="E10" s="156"/>
      <c r="F10" s="156"/>
      <c r="G10" s="156"/>
      <c r="H10" s="157"/>
      <c r="I10" s="145" t="s">
        <v>29</v>
      </c>
      <c r="J10" s="146"/>
      <c r="K10" s="146"/>
      <c r="L10" s="146"/>
      <c r="M10" s="146"/>
      <c r="N10" s="156"/>
      <c r="O10" s="156"/>
      <c r="P10" s="156"/>
      <c r="Q10" s="157"/>
      <c r="R10" s="145" t="s">
        <v>30</v>
      </c>
      <c r="S10" s="146"/>
      <c r="T10" s="146"/>
      <c r="U10" s="146"/>
      <c r="V10" s="146"/>
      <c r="W10" s="146"/>
      <c r="X10" s="138">
        <f>Summary!B33+Summary!G33</f>
        <v>0</v>
      </c>
      <c r="Y10" s="138"/>
      <c r="Z10" s="139"/>
      <c r="AA10" s="63"/>
    </row>
    <row r="11" spans="1:52" ht="21" customHeight="1" x14ac:dyDescent="0.25">
      <c r="A11" s="145" t="s">
        <v>31</v>
      </c>
      <c r="B11" s="146"/>
      <c r="C11" s="146"/>
      <c r="D11" s="146"/>
      <c r="E11" s="159"/>
      <c r="F11" s="159"/>
      <c r="G11" s="159"/>
      <c r="H11" s="160"/>
      <c r="I11" s="145" t="s">
        <v>32</v>
      </c>
      <c r="J11" s="146"/>
      <c r="K11" s="146"/>
      <c r="L11" s="146"/>
      <c r="M11" s="146"/>
      <c r="N11" s="156"/>
      <c r="O11" s="156"/>
      <c r="P11" s="156"/>
      <c r="Q11" s="157"/>
      <c r="R11" s="145" t="s">
        <v>33</v>
      </c>
      <c r="S11" s="146"/>
      <c r="T11" s="146"/>
      <c r="U11" s="146"/>
      <c r="V11" s="146"/>
      <c r="W11" s="146"/>
      <c r="X11" s="138">
        <f>(Summary!V33+Summary!AA33+Summary!AF33)</f>
        <v>0</v>
      </c>
      <c r="Y11" s="138"/>
      <c r="Z11" s="139"/>
      <c r="AA11" s="64"/>
    </row>
    <row r="12" spans="1:52" ht="21" customHeight="1" x14ac:dyDescent="0.25">
      <c r="A12" s="145" t="s">
        <v>34</v>
      </c>
      <c r="B12" s="146"/>
      <c r="C12" s="146"/>
      <c r="D12" s="146"/>
      <c r="E12" s="159"/>
      <c r="F12" s="159"/>
      <c r="G12" s="159"/>
      <c r="H12" s="160"/>
      <c r="I12" s="145" t="s">
        <v>35</v>
      </c>
      <c r="J12" s="146"/>
      <c r="K12" s="146"/>
      <c r="L12" s="146"/>
      <c r="M12" s="146"/>
      <c r="N12" s="138">
        <f>SUM('Page 1'!AL6+'Page 2'!AL6+'Page 3'!AL6+'Page 4'!AL6+'Page 5'!AL6+'Page 6'!AL6+'Page 7'!AL6+'Page 8'!AL6+'Page 9'!AL6+'Page 10'!AL6+'Page 11'!AL6)</f>
        <v>0</v>
      </c>
      <c r="O12" s="138"/>
      <c r="P12" s="138"/>
      <c r="Q12" s="139"/>
      <c r="R12" s="145" t="s">
        <v>59</v>
      </c>
      <c r="S12" s="146"/>
      <c r="T12" s="146"/>
      <c r="U12" s="146"/>
      <c r="V12" s="146"/>
      <c r="W12" s="146"/>
      <c r="X12" s="140"/>
      <c r="Y12" s="140"/>
      <c r="Z12" s="141"/>
      <c r="AA12" s="49"/>
    </row>
    <row r="13" spans="1:52" ht="21" customHeight="1" x14ac:dyDescent="0.25">
      <c r="A13" s="165" t="s">
        <v>36</v>
      </c>
      <c r="B13" s="166"/>
      <c r="C13" s="166"/>
      <c r="D13" s="166"/>
      <c r="E13" s="163"/>
      <c r="F13" s="163"/>
      <c r="G13" s="163"/>
      <c r="H13" s="164"/>
      <c r="I13" s="145" t="s">
        <v>37</v>
      </c>
      <c r="J13" s="146"/>
      <c r="K13" s="146"/>
      <c r="L13" s="146"/>
      <c r="M13" s="146"/>
      <c r="N13" s="174" t="str">
        <f>IF(N9=0,"",N12/N9)</f>
        <v/>
      </c>
      <c r="O13" s="174"/>
      <c r="P13" s="174"/>
      <c r="Q13" s="175"/>
      <c r="R13" s="142" t="str">
        <f>IF(W9=0,"",N12/W9)</f>
        <v/>
      </c>
      <c r="S13" s="143"/>
      <c r="T13" s="143"/>
      <c r="U13" s="143"/>
      <c r="V13" s="143"/>
      <c r="W13" s="143"/>
      <c r="X13" s="143"/>
      <c r="Y13" s="143"/>
      <c r="Z13" s="144"/>
      <c r="AA13" s="49"/>
    </row>
    <row r="14" spans="1:52" ht="31.5" customHeight="1" x14ac:dyDescent="0.25">
      <c r="A14" s="19" t="s">
        <v>7</v>
      </c>
      <c r="B14" s="66" t="s">
        <v>8</v>
      </c>
      <c r="C14" s="192" t="s">
        <v>9</v>
      </c>
      <c r="D14" s="148"/>
      <c r="E14" s="147" t="s">
        <v>57</v>
      </c>
      <c r="F14" s="148"/>
      <c r="G14" s="192" t="s">
        <v>10</v>
      </c>
      <c r="H14" s="193"/>
      <c r="I14" s="193"/>
      <c r="J14" s="148"/>
      <c r="K14" s="201" t="s">
        <v>11</v>
      </c>
      <c r="L14" s="201"/>
      <c r="M14" s="201"/>
      <c r="N14" s="8" t="s">
        <v>7</v>
      </c>
      <c r="O14" s="61" t="s">
        <v>8</v>
      </c>
      <c r="P14" s="192" t="s">
        <v>9</v>
      </c>
      <c r="Q14" s="193"/>
      <c r="R14" s="147" t="s">
        <v>57</v>
      </c>
      <c r="S14" s="148"/>
      <c r="T14" s="192" t="s">
        <v>10</v>
      </c>
      <c r="U14" s="193"/>
      <c r="V14" s="193"/>
      <c r="W14" s="148"/>
      <c r="X14" s="201" t="s">
        <v>11</v>
      </c>
      <c r="Y14" s="201"/>
      <c r="Z14" s="201"/>
      <c r="AA14" s="48"/>
      <c r="AL14" t="s">
        <v>12</v>
      </c>
      <c r="AM14" t="s">
        <v>13</v>
      </c>
    </row>
    <row r="15" spans="1:52" ht="26.1" customHeight="1" x14ac:dyDescent="0.25">
      <c r="A15" s="20">
        <v>1</v>
      </c>
      <c r="B15" s="5" t="b">
        <v>0</v>
      </c>
      <c r="C15" s="195"/>
      <c r="D15" s="196"/>
      <c r="E15" s="199"/>
      <c r="F15" s="200"/>
      <c r="G15" s="189" t="s">
        <v>38</v>
      </c>
      <c r="H15" s="190"/>
      <c r="I15" s="190"/>
      <c r="J15" s="21"/>
      <c r="K15" s="202" t="s">
        <v>14</v>
      </c>
      <c r="L15" s="203"/>
      <c r="M15" s="6"/>
      <c r="N15" s="4">
        <v>14</v>
      </c>
      <c r="O15" s="7" t="b">
        <v>0</v>
      </c>
      <c r="P15" s="195"/>
      <c r="Q15" s="196"/>
      <c r="R15" s="199"/>
      <c r="S15" s="200"/>
      <c r="T15" s="189" t="s">
        <v>38</v>
      </c>
      <c r="U15" s="190"/>
      <c r="V15" s="190"/>
      <c r="W15" s="21"/>
      <c r="X15" s="204" t="s">
        <v>14</v>
      </c>
      <c r="Y15" s="179"/>
      <c r="Z15" s="6"/>
      <c r="AA15" s="48"/>
      <c r="AL15" t="str">
        <f>J15&amp;M15</f>
        <v/>
      </c>
      <c r="AM15" t="str">
        <f>W15&amp;Z15</f>
        <v/>
      </c>
    </row>
    <row r="16" spans="1:52" ht="3" customHeight="1" x14ac:dyDescent="0.25">
      <c r="A16" s="22"/>
      <c r="B16" s="9" t="b">
        <v>0</v>
      </c>
      <c r="C16" s="185"/>
      <c r="D16" s="191"/>
      <c r="E16" s="185"/>
      <c r="F16" s="186"/>
      <c r="G16" s="180"/>
      <c r="H16" s="181"/>
      <c r="I16" s="181"/>
      <c r="J16" s="182"/>
      <c r="K16" s="180"/>
      <c r="L16" s="181"/>
      <c r="M16" s="194"/>
      <c r="N16" s="8"/>
      <c r="O16" s="10"/>
      <c r="P16" s="185"/>
      <c r="Q16" s="191"/>
      <c r="R16" s="185"/>
      <c r="S16" s="186"/>
      <c r="T16" s="180"/>
      <c r="U16" s="181"/>
      <c r="V16" s="181"/>
      <c r="W16" s="182"/>
      <c r="X16" s="180"/>
      <c r="Y16" s="181"/>
      <c r="Z16" s="194"/>
      <c r="AA16" s="48"/>
    </row>
    <row r="17" spans="1:39" ht="26.1" customHeight="1" x14ac:dyDescent="0.25">
      <c r="A17" s="20">
        <v>2</v>
      </c>
      <c r="B17" s="5" t="b">
        <v>0</v>
      </c>
      <c r="C17" s="195"/>
      <c r="D17" s="196"/>
      <c r="E17" s="199"/>
      <c r="F17" s="200"/>
      <c r="G17" s="189" t="s">
        <v>38</v>
      </c>
      <c r="H17" s="190"/>
      <c r="I17" s="190"/>
      <c r="J17" s="21"/>
      <c r="K17" s="197" t="s">
        <v>14</v>
      </c>
      <c r="L17" s="198"/>
      <c r="M17" s="21"/>
      <c r="N17" s="4">
        <v>15</v>
      </c>
      <c r="O17" s="7" t="b">
        <v>0</v>
      </c>
      <c r="P17" s="195"/>
      <c r="Q17" s="196"/>
      <c r="R17" s="199"/>
      <c r="S17" s="200"/>
      <c r="T17" s="189" t="s">
        <v>38</v>
      </c>
      <c r="U17" s="190"/>
      <c r="V17" s="190"/>
      <c r="W17" s="21"/>
      <c r="X17" s="189" t="s">
        <v>14</v>
      </c>
      <c r="Y17" s="190"/>
      <c r="Z17" s="21"/>
      <c r="AA17" s="48"/>
      <c r="AL17" t="str">
        <f t="shared" ref="AL17:AL39" si="0">J17&amp;M17</f>
        <v/>
      </c>
      <c r="AM17" t="str">
        <f t="shared" ref="AM17:AM39" si="1">W17&amp;Z17</f>
        <v/>
      </c>
    </row>
    <row r="18" spans="1:39" ht="3" customHeight="1" x14ac:dyDescent="0.25">
      <c r="A18" s="22"/>
      <c r="B18" s="9"/>
      <c r="C18" s="185"/>
      <c r="D18" s="191"/>
      <c r="E18" s="71"/>
      <c r="F18" s="72"/>
      <c r="G18" s="180"/>
      <c r="H18" s="181"/>
      <c r="I18" s="181"/>
      <c r="J18" s="182"/>
      <c r="K18" s="180"/>
      <c r="L18" s="181"/>
      <c r="M18" s="194"/>
      <c r="N18" s="8"/>
      <c r="O18" s="10"/>
      <c r="P18" s="185"/>
      <c r="Q18" s="191"/>
      <c r="R18" s="185"/>
      <c r="S18" s="186"/>
      <c r="T18" s="180"/>
      <c r="U18" s="181"/>
      <c r="V18" s="181"/>
      <c r="W18" s="182"/>
      <c r="X18" s="180"/>
      <c r="Y18" s="181"/>
      <c r="Z18" s="194"/>
      <c r="AA18" s="48"/>
      <c r="AL18" t="str">
        <f t="shared" si="0"/>
        <v/>
      </c>
      <c r="AM18" t="str">
        <f t="shared" si="1"/>
        <v/>
      </c>
    </row>
    <row r="19" spans="1:39" ht="26.1" customHeight="1" x14ac:dyDescent="0.25">
      <c r="A19" s="20">
        <v>3</v>
      </c>
      <c r="B19" s="5" t="b">
        <v>0</v>
      </c>
      <c r="C19" s="195"/>
      <c r="D19" s="196"/>
      <c r="E19" s="199"/>
      <c r="F19" s="200"/>
      <c r="G19" s="189" t="s">
        <v>38</v>
      </c>
      <c r="H19" s="190"/>
      <c r="I19" s="190"/>
      <c r="J19" s="21"/>
      <c r="K19" s="197" t="s">
        <v>14</v>
      </c>
      <c r="L19" s="198"/>
      <c r="M19" s="21"/>
      <c r="N19" s="4">
        <v>16</v>
      </c>
      <c r="O19" s="7" t="b">
        <v>0</v>
      </c>
      <c r="P19" s="195"/>
      <c r="Q19" s="196"/>
      <c r="R19" s="199"/>
      <c r="S19" s="200"/>
      <c r="T19" s="189" t="s">
        <v>38</v>
      </c>
      <c r="U19" s="190"/>
      <c r="V19" s="190"/>
      <c r="W19" s="21"/>
      <c r="X19" s="189" t="s">
        <v>14</v>
      </c>
      <c r="Y19" s="190"/>
      <c r="Z19" s="21"/>
      <c r="AA19" s="48"/>
      <c r="AL19" t="str">
        <f t="shared" si="0"/>
        <v/>
      </c>
      <c r="AM19" t="str">
        <f t="shared" si="1"/>
        <v/>
      </c>
    </row>
    <row r="20" spans="1:39" ht="3" customHeight="1" x14ac:dyDescent="0.25">
      <c r="A20" s="22"/>
      <c r="B20" s="9"/>
      <c r="C20" s="185"/>
      <c r="D20" s="191"/>
      <c r="E20" s="71"/>
      <c r="F20" s="72"/>
      <c r="G20" s="180"/>
      <c r="H20" s="181"/>
      <c r="I20" s="181"/>
      <c r="J20" s="182"/>
      <c r="K20" s="180"/>
      <c r="L20" s="181"/>
      <c r="M20" s="194"/>
      <c r="N20" s="8">
        <v>17</v>
      </c>
      <c r="O20" s="10"/>
      <c r="P20" s="185"/>
      <c r="Q20" s="191"/>
      <c r="R20" s="185"/>
      <c r="S20" s="186"/>
      <c r="T20" s="180"/>
      <c r="U20" s="181"/>
      <c r="V20" s="181"/>
      <c r="W20" s="182"/>
      <c r="X20" s="180"/>
      <c r="Y20" s="181"/>
      <c r="Z20" s="194"/>
      <c r="AA20" s="48"/>
      <c r="AL20" t="str">
        <f t="shared" si="0"/>
        <v/>
      </c>
      <c r="AM20" t="str">
        <f t="shared" si="1"/>
        <v/>
      </c>
    </row>
    <row r="21" spans="1:39" ht="26.1" customHeight="1" x14ac:dyDescent="0.25">
      <c r="A21" s="20">
        <v>4</v>
      </c>
      <c r="B21" s="5" t="b">
        <v>0</v>
      </c>
      <c r="C21" s="195"/>
      <c r="D21" s="196"/>
      <c r="E21" s="199"/>
      <c r="F21" s="200"/>
      <c r="G21" s="189" t="s">
        <v>38</v>
      </c>
      <c r="H21" s="190"/>
      <c r="I21" s="190"/>
      <c r="J21" s="21"/>
      <c r="K21" s="197" t="s">
        <v>14</v>
      </c>
      <c r="L21" s="198"/>
      <c r="M21" s="21"/>
      <c r="N21" s="4">
        <v>17</v>
      </c>
      <c r="O21" s="7" t="b">
        <v>0</v>
      </c>
      <c r="P21" s="195"/>
      <c r="Q21" s="196"/>
      <c r="R21" s="199"/>
      <c r="S21" s="200"/>
      <c r="T21" s="189" t="s">
        <v>38</v>
      </c>
      <c r="U21" s="190"/>
      <c r="V21" s="190"/>
      <c r="W21" s="21"/>
      <c r="X21" s="189" t="s">
        <v>14</v>
      </c>
      <c r="Y21" s="190"/>
      <c r="Z21" s="21"/>
      <c r="AA21" s="48"/>
      <c r="AL21" t="str">
        <f t="shared" si="0"/>
        <v/>
      </c>
      <c r="AM21" t="str">
        <f t="shared" si="1"/>
        <v/>
      </c>
    </row>
    <row r="22" spans="1:39" ht="3" customHeight="1" x14ac:dyDescent="0.25">
      <c r="A22" s="22"/>
      <c r="B22" s="9"/>
      <c r="C22" s="185"/>
      <c r="D22" s="191"/>
      <c r="E22" s="71"/>
      <c r="F22" s="72"/>
      <c r="G22" s="180"/>
      <c r="H22" s="181"/>
      <c r="I22" s="181"/>
      <c r="J22" s="182"/>
      <c r="K22" s="180"/>
      <c r="L22" s="181"/>
      <c r="M22" s="194"/>
      <c r="N22" s="8"/>
      <c r="O22" s="10"/>
      <c r="P22" s="185"/>
      <c r="Q22" s="191"/>
      <c r="R22" s="185"/>
      <c r="S22" s="186"/>
      <c r="T22" s="180"/>
      <c r="U22" s="181"/>
      <c r="V22" s="181"/>
      <c r="W22" s="182"/>
      <c r="X22" s="180"/>
      <c r="Y22" s="181"/>
      <c r="Z22" s="194"/>
      <c r="AA22" s="48"/>
      <c r="AL22" t="str">
        <f t="shared" si="0"/>
        <v/>
      </c>
      <c r="AM22" t="str">
        <f t="shared" si="1"/>
        <v/>
      </c>
    </row>
    <row r="23" spans="1:39" ht="26.1" customHeight="1" x14ac:dyDescent="0.25">
      <c r="A23" s="20">
        <v>5</v>
      </c>
      <c r="B23" s="5" t="b">
        <v>0</v>
      </c>
      <c r="C23" s="195"/>
      <c r="D23" s="196"/>
      <c r="E23" s="199"/>
      <c r="F23" s="200"/>
      <c r="G23" s="189" t="s">
        <v>38</v>
      </c>
      <c r="H23" s="190"/>
      <c r="I23" s="190"/>
      <c r="J23" s="21"/>
      <c r="K23" s="197" t="s">
        <v>14</v>
      </c>
      <c r="L23" s="198"/>
      <c r="M23" s="21"/>
      <c r="N23" s="4">
        <v>18</v>
      </c>
      <c r="O23" s="7" t="b">
        <v>0</v>
      </c>
      <c r="P23" s="195"/>
      <c r="Q23" s="196"/>
      <c r="R23" s="199"/>
      <c r="S23" s="200"/>
      <c r="T23" s="189" t="s">
        <v>38</v>
      </c>
      <c r="U23" s="190"/>
      <c r="V23" s="190"/>
      <c r="W23" s="21"/>
      <c r="X23" s="189" t="s">
        <v>14</v>
      </c>
      <c r="Y23" s="190"/>
      <c r="Z23" s="21"/>
      <c r="AA23" s="48"/>
      <c r="AL23" t="str">
        <f t="shared" si="0"/>
        <v/>
      </c>
      <c r="AM23" t="str">
        <f t="shared" si="1"/>
        <v/>
      </c>
    </row>
    <row r="24" spans="1:39" ht="3" customHeight="1" x14ac:dyDescent="0.25">
      <c r="A24" s="22"/>
      <c r="B24" s="9"/>
      <c r="C24" s="185"/>
      <c r="D24" s="191"/>
      <c r="E24" s="71"/>
      <c r="F24" s="72"/>
      <c r="G24" s="180"/>
      <c r="H24" s="181"/>
      <c r="I24" s="181"/>
      <c r="J24" s="182"/>
      <c r="K24" s="180"/>
      <c r="L24" s="181"/>
      <c r="M24" s="194"/>
      <c r="N24" s="8"/>
      <c r="O24" s="10"/>
      <c r="P24" s="185"/>
      <c r="Q24" s="191"/>
      <c r="R24" s="185"/>
      <c r="S24" s="186"/>
      <c r="T24" s="180"/>
      <c r="U24" s="181"/>
      <c r="V24" s="181"/>
      <c r="W24" s="182"/>
      <c r="X24" s="180"/>
      <c r="Y24" s="181"/>
      <c r="Z24" s="194"/>
      <c r="AA24" s="48"/>
      <c r="AL24" t="str">
        <f t="shared" si="0"/>
        <v/>
      </c>
      <c r="AM24" t="str">
        <f t="shared" si="1"/>
        <v/>
      </c>
    </row>
    <row r="25" spans="1:39" ht="26.1" customHeight="1" x14ac:dyDescent="0.25">
      <c r="A25" s="20">
        <v>6</v>
      </c>
      <c r="B25" s="5" t="b">
        <v>0</v>
      </c>
      <c r="C25" s="195"/>
      <c r="D25" s="196"/>
      <c r="E25" s="199"/>
      <c r="F25" s="200"/>
      <c r="G25" s="189" t="s">
        <v>38</v>
      </c>
      <c r="H25" s="190"/>
      <c r="I25" s="190"/>
      <c r="J25" s="21"/>
      <c r="K25" s="197" t="s">
        <v>14</v>
      </c>
      <c r="L25" s="198"/>
      <c r="M25" s="21"/>
      <c r="N25" s="4">
        <v>19</v>
      </c>
      <c r="O25" s="7" t="b">
        <v>0</v>
      </c>
      <c r="P25" s="195"/>
      <c r="Q25" s="196"/>
      <c r="R25" s="199"/>
      <c r="S25" s="200"/>
      <c r="T25" s="189" t="s">
        <v>38</v>
      </c>
      <c r="U25" s="190"/>
      <c r="V25" s="190"/>
      <c r="W25" s="21"/>
      <c r="X25" s="189" t="s">
        <v>14</v>
      </c>
      <c r="Y25" s="190"/>
      <c r="Z25" s="21"/>
      <c r="AA25" s="48"/>
      <c r="AL25" t="str">
        <f t="shared" si="0"/>
        <v/>
      </c>
      <c r="AM25" t="str">
        <f t="shared" si="1"/>
        <v/>
      </c>
    </row>
    <row r="26" spans="1:39" ht="3" customHeight="1" x14ac:dyDescent="0.25">
      <c r="A26" s="22"/>
      <c r="B26" s="9"/>
      <c r="C26" s="185"/>
      <c r="D26" s="191"/>
      <c r="E26" s="71"/>
      <c r="F26" s="72"/>
      <c r="G26" s="180"/>
      <c r="H26" s="181"/>
      <c r="I26" s="181"/>
      <c r="J26" s="182"/>
      <c r="K26" s="180"/>
      <c r="L26" s="181"/>
      <c r="M26" s="194"/>
      <c r="N26" s="8"/>
      <c r="O26" s="10"/>
      <c r="P26" s="185"/>
      <c r="Q26" s="191"/>
      <c r="R26" s="185"/>
      <c r="S26" s="186"/>
      <c r="T26" s="180"/>
      <c r="U26" s="181"/>
      <c r="V26" s="181"/>
      <c r="W26" s="182"/>
      <c r="X26" s="180"/>
      <c r="Y26" s="181"/>
      <c r="Z26" s="194"/>
      <c r="AA26" s="48"/>
      <c r="AL26" t="str">
        <f t="shared" si="0"/>
        <v/>
      </c>
      <c r="AM26" t="str">
        <f t="shared" si="1"/>
        <v/>
      </c>
    </row>
    <row r="27" spans="1:39" ht="26.1" customHeight="1" x14ac:dyDescent="0.25">
      <c r="A27" s="20">
        <v>7</v>
      </c>
      <c r="B27" s="5" t="b">
        <v>0</v>
      </c>
      <c r="C27" s="195"/>
      <c r="D27" s="196"/>
      <c r="E27" s="199"/>
      <c r="F27" s="200"/>
      <c r="G27" s="189" t="s">
        <v>38</v>
      </c>
      <c r="H27" s="190"/>
      <c r="I27" s="190"/>
      <c r="J27" s="21"/>
      <c r="K27" s="197" t="s">
        <v>14</v>
      </c>
      <c r="L27" s="198"/>
      <c r="M27" s="21"/>
      <c r="N27" s="4">
        <v>20</v>
      </c>
      <c r="O27" s="7" t="b">
        <v>0</v>
      </c>
      <c r="P27" s="195"/>
      <c r="Q27" s="196"/>
      <c r="R27" s="199"/>
      <c r="S27" s="200"/>
      <c r="T27" s="189" t="s">
        <v>38</v>
      </c>
      <c r="U27" s="190"/>
      <c r="V27" s="190"/>
      <c r="W27" s="21"/>
      <c r="X27" s="189" t="s">
        <v>14</v>
      </c>
      <c r="Y27" s="190"/>
      <c r="Z27" s="21"/>
      <c r="AA27" s="48"/>
      <c r="AL27" t="str">
        <f t="shared" si="0"/>
        <v/>
      </c>
      <c r="AM27" t="str">
        <f t="shared" si="1"/>
        <v/>
      </c>
    </row>
    <row r="28" spans="1:39" ht="3" customHeight="1" x14ac:dyDescent="0.25">
      <c r="A28" s="22"/>
      <c r="B28" s="9"/>
      <c r="C28" s="185"/>
      <c r="D28" s="191"/>
      <c r="E28" s="71"/>
      <c r="F28" s="72"/>
      <c r="G28" s="180"/>
      <c r="H28" s="181"/>
      <c r="I28" s="181"/>
      <c r="J28" s="182"/>
      <c r="K28" s="180"/>
      <c r="L28" s="181"/>
      <c r="M28" s="194"/>
      <c r="N28" s="8"/>
      <c r="O28" s="10"/>
      <c r="P28" s="185"/>
      <c r="Q28" s="191"/>
      <c r="R28" s="185"/>
      <c r="S28" s="186"/>
      <c r="T28" s="180"/>
      <c r="U28" s="181"/>
      <c r="V28" s="181"/>
      <c r="W28" s="182"/>
      <c r="X28" s="180"/>
      <c r="Y28" s="181"/>
      <c r="Z28" s="194"/>
      <c r="AA28" s="48"/>
      <c r="AL28" t="str">
        <f t="shared" si="0"/>
        <v/>
      </c>
      <c r="AM28" t="str">
        <f t="shared" si="1"/>
        <v/>
      </c>
    </row>
    <row r="29" spans="1:39" ht="26.1" customHeight="1" x14ac:dyDescent="0.25">
      <c r="A29" s="20">
        <v>8</v>
      </c>
      <c r="B29" s="5" t="b">
        <v>0</v>
      </c>
      <c r="C29" s="195"/>
      <c r="D29" s="196"/>
      <c r="E29" s="199"/>
      <c r="F29" s="200"/>
      <c r="G29" s="189" t="s">
        <v>38</v>
      </c>
      <c r="H29" s="190"/>
      <c r="I29" s="190"/>
      <c r="J29" s="21"/>
      <c r="K29" s="197" t="s">
        <v>14</v>
      </c>
      <c r="L29" s="198"/>
      <c r="M29" s="21"/>
      <c r="N29" s="4">
        <v>21</v>
      </c>
      <c r="O29" s="7" t="b">
        <v>0</v>
      </c>
      <c r="P29" s="195"/>
      <c r="Q29" s="196"/>
      <c r="R29" s="199"/>
      <c r="S29" s="200"/>
      <c r="T29" s="189" t="s">
        <v>38</v>
      </c>
      <c r="U29" s="190"/>
      <c r="V29" s="190"/>
      <c r="W29" s="21"/>
      <c r="X29" s="189" t="s">
        <v>14</v>
      </c>
      <c r="Y29" s="190"/>
      <c r="Z29" s="21"/>
      <c r="AA29" s="48"/>
      <c r="AL29" t="str">
        <f t="shared" si="0"/>
        <v/>
      </c>
      <c r="AM29" t="str">
        <f t="shared" si="1"/>
        <v/>
      </c>
    </row>
    <row r="30" spans="1:39" ht="3" customHeight="1" x14ac:dyDescent="0.25">
      <c r="A30" s="22"/>
      <c r="B30" s="9"/>
      <c r="C30" s="185"/>
      <c r="D30" s="191"/>
      <c r="E30" s="71"/>
      <c r="F30" s="72"/>
      <c r="G30" s="180"/>
      <c r="H30" s="181"/>
      <c r="I30" s="181"/>
      <c r="J30" s="182"/>
      <c r="K30" s="180"/>
      <c r="L30" s="181"/>
      <c r="M30" s="194"/>
      <c r="N30" s="8"/>
      <c r="O30" s="10"/>
      <c r="P30" s="185"/>
      <c r="Q30" s="191"/>
      <c r="R30" s="185"/>
      <c r="S30" s="186"/>
      <c r="T30" s="180"/>
      <c r="U30" s="181"/>
      <c r="V30" s="181"/>
      <c r="W30" s="182"/>
      <c r="X30" s="180"/>
      <c r="Y30" s="181"/>
      <c r="Z30" s="194"/>
      <c r="AA30" s="48"/>
      <c r="AL30" t="str">
        <f t="shared" si="0"/>
        <v/>
      </c>
      <c r="AM30" t="str">
        <f t="shared" si="1"/>
        <v/>
      </c>
    </row>
    <row r="31" spans="1:39" ht="26.1" customHeight="1" x14ac:dyDescent="0.25">
      <c r="A31" s="20">
        <v>9</v>
      </c>
      <c r="B31" s="5" t="b">
        <v>0</v>
      </c>
      <c r="C31" s="195"/>
      <c r="D31" s="196"/>
      <c r="E31" s="199"/>
      <c r="F31" s="200"/>
      <c r="G31" s="189" t="s">
        <v>38</v>
      </c>
      <c r="H31" s="190"/>
      <c r="I31" s="190"/>
      <c r="J31" s="21"/>
      <c r="K31" s="197" t="s">
        <v>14</v>
      </c>
      <c r="L31" s="198"/>
      <c r="M31" s="21"/>
      <c r="N31" s="4">
        <v>22</v>
      </c>
      <c r="O31" s="7" t="b">
        <v>0</v>
      </c>
      <c r="P31" s="195"/>
      <c r="Q31" s="196"/>
      <c r="R31" s="199"/>
      <c r="S31" s="200"/>
      <c r="T31" s="189" t="s">
        <v>38</v>
      </c>
      <c r="U31" s="190"/>
      <c r="V31" s="190"/>
      <c r="W31" s="21"/>
      <c r="X31" s="189" t="s">
        <v>14</v>
      </c>
      <c r="Y31" s="190"/>
      <c r="Z31" s="21"/>
      <c r="AA31" s="48"/>
      <c r="AL31" t="str">
        <f t="shared" si="0"/>
        <v/>
      </c>
      <c r="AM31" t="str">
        <f t="shared" si="1"/>
        <v/>
      </c>
    </row>
    <row r="32" spans="1:39" ht="3" customHeight="1" x14ac:dyDescent="0.25">
      <c r="A32" s="22"/>
      <c r="B32" s="9"/>
      <c r="C32" s="185"/>
      <c r="D32" s="191"/>
      <c r="E32" s="71"/>
      <c r="F32" s="72"/>
      <c r="G32" s="180"/>
      <c r="H32" s="181"/>
      <c r="I32" s="181"/>
      <c r="J32" s="182"/>
      <c r="K32" s="180"/>
      <c r="L32" s="181"/>
      <c r="M32" s="194"/>
      <c r="N32" s="8">
        <v>23</v>
      </c>
      <c r="O32" s="10"/>
      <c r="P32" s="185"/>
      <c r="Q32" s="191"/>
      <c r="R32" s="185"/>
      <c r="S32" s="186"/>
      <c r="T32" s="180"/>
      <c r="U32" s="181"/>
      <c r="V32" s="181"/>
      <c r="W32" s="182"/>
      <c r="X32" s="180"/>
      <c r="Y32" s="181"/>
      <c r="Z32" s="194"/>
      <c r="AA32" s="48"/>
      <c r="AL32" t="str">
        <f t="shared" si="0"/>
        <v/>
      </c>
      <c r="AM32" t="str">
        <f t="shared" si="1"/>
        <v/>
      </c>
    </row>
    <row r="33" spans="1:39" ht="26.1" customHeight="1" x14ac:dyDescent="0.25">
      <c r="A33" s="20">
        <v>10</v>
      </c>
      <c r="B33" s="5" t="b">
        <v>0</v>
      </c>
      <c r="C33" s="195"/>
      <c r="D33" s="196"/>
      <c r="E33" s="199"/>
      <c r="F33" s="200"/>
      <c r="G33" s="189" t="s">
        <v>38</v>
      </c>
      <c r="H33" s="190"/>
      <c r="I33" s="190"/>
      <c r="J33" s="21"/>
      <c r="K33" s="197" t="s">
        <v>14</v>
      </c>
      <c r="L33" s="198"/>
      <c r="M33" s="21"/>
      <c r="N33" s="4">
        <v>23</v>
      </c>
      <c r="O33" s="7" t="b">
        <v>0</v>
      </c>
      <c r="P33" s="195"/>
      <c r="Q33" s="196"/>
      <c r="R33" s="199"/>
      <c r="S33" s="200"/>
      <c r="T33" s="189" t="s">
        <v>38</v>
      </c>
      <c r="U33" s="190"/>
      <c r="V33" s="190"/>
      <c r="W33" s="21"/>
      <c r="X33" s="189" t="s">
        <v>14</v>
      </c>
      <c r="Y33" s="190"/>
      <c r="Z33" s="21"/>
      <c r="AA33" s="48"/>
      <c r="AL33" t="str">
        <f t="shared" si="0"/>
        <v/>
      </c>
      <c r="AM33" t="str">
        <f t="shared" si="1"/>
        <v/>
      </c>
    </row>
    <row r="34" spans="1:39" ht="3" customHeight="1" x14ac:dyDescent="0.25">
      <c r="A34" s="22"/>
      <c r="B34" s="9"/>
      <c r="C34" s="185"/>
      <c r="D34" s="191"/>
      <c r="E34" s="71"/>
      <c r="F34" s="72"/>
      <c r="G34" s="192"/>
      <c r="H34" s="193"/>
      <c r="I34" s="193"/>
      <c r="J34" s="148"/>
      <c r="K34" s="180"/>
      <c r="L34" s="181"/>
      <c r="M34" s="194"/>
      <c r="N34" s="8"/>
      <c r="O34" s="10"/>
      <c r="P34" s="185"/>
      <c r="Q34" s="191"/>
      <c r="R34" s="185"/>
      <c r="S34" s="186"/>
      <c r="T34" s="180"/>
      <c r="U34" s="181"/>
      <c r="V34" s="181"/>
      <c r="W34" s="182"/>
      <c r="X34" s="180"/>
      <c r="Y34" s="181"/>
      <c r="Z34" s="194"/>
      <c r="AA34" s="48"/>
      <c r="AL34" t="str">
        <f t="shared" si="0"/>
        <v/>
      </c>
      <c r="AM34" t="str">
        <f t="shared" si="1"/>
        <v/>
      </c>
    </row>
    <row r="35" spans="1:39" ht="26.1" customHeight="1" x14ac:dyDescent="0.25">
      <c r="A35" s="20">
        <v>11</v>
      </c>
      <c r="B35" s="5" t="b">
        <v>0</v>
      </c>
      <c r="C35" s="195"/>
      <c r="D35" s="196"/>
      <c r="E35" s="199"/>
      <c r="F35" s="200"/>
      <c r="G35" s="189" t="s">
        <v>38</v>
      </c>
      <c r="H35" s="190"/>
      <c r="I35" s="190"/>
      <c r="J35" s="21"/>
      <c r="K35" s="197" t="s">
        <v>14</v>
      </c>
      <c r="L35" s="198"/>
      <c r="M35" s="21"/>
      <c r="N35" s="4">
        <v>24</v>
      </c>
      <c r="O35" s="7" t="b">
        <v>0</v>
      </c>
      <c r="P35" s="195"/>
      <c r="Q35" s="196"/>
      <c r="R35" s="199"/>
      <c r="S35" s="200"/>
      <c r="T35" s="189" t="s">
        <v>38</v>
      </c>
      <c r="U35" s="190"/>
      <c r="V35" s="190"/>
      <c r="W35" s="21"/>
      <c r="X35" s="189" t="s">
        <v>14</v>
      </c>
      <c r="Y35" s="190"/>
      <c r="Z35" s="21"/>
      <c r="AA35" s="48"/>
      <c r="AL35" t="str">
        <f t="shared" si="0"/>
        <v/>
      </c>
      <c r="AM35" t="str">
        <f t="shared" si="1"/>
        <v/>
      </c>
    </row>
    <row r="36" spans="1:39" ht="3" customHeight="1" x14ac:dyDescent="0.25">
      <c r="A36" s="22"/>
      <c r="B36" s="9"/>
      <c r="C36" s="185"/>
      <c r="D36" s="191"/>
      <c r="E36" s="71"/>
      <c r="F36" s="72"/>
      <c r="G36" s="192"/>
      <c r="H36" s="193"/>
      <c r="I36" s="193"/>
      <c r="J36" s="148"/>
      <c r="K36" s="180"/>
      <c r="L36" s="181"/>
      <c r="M36" s="194"/>
      <c r="N36" s="8"/>
      <c r="O36" s="10"/>
      <c r="P36" s="185"/>
      <c r="Q36" s="191"/>
      <c r="R36" s="185"/>
      <c r="S36" s="186"/>
      <c r="T36" s="180"/>
      <c r="U36" s="181"/>
      <c r="V36" s="181"/>
      <c r="W36" s="182"/>
      <c r="X36" s="180"/>
      <c r="Y36" s="181"/>
      <c r="Z36" s="194"/>
      <c r="AA36" s="48"/>
      <c r="AL36" t="str">
        <f t="shared" si="0"/>
        <v/>
      </c>
      <c r="AM36" t="str">
        <f t="shared" si="1"/>
        <v/>
      </c>
    </row>
    <row r="37" spans="1:39" ht="26.1" customHeight="1" x14ac:dyDescent="0.25">
      <c r="A37" s="20">
        <v>12</v>
      </c>
      <c r="B37" s="5" t="b">
        <v>0</v>
      </c>
      <c r="C37" s="195"/>
      <c r="D37" s="196"/>
      <c r="E37" s="199"/>
      <c r="F37" s="200"/>
      <c r="G37" s="189" t="s">
        <v>38</v>
      </c>
      <c r="H37" s="190"/>
      <c r="I37" s="190"/>
      <c r="J37" s="21"/>
      <c r="K37" s="197" t="s">
        <v>14</v>
      </c>
      <c r="L37" s="198"/>
      <c r="M37" s="21"/>
      <c r="N37" s="4">
        <v>25</v>
      </c>
      <c r="O37" s="7" t="b">
        <v>0</v>
      </c>
      <c r="P37" s="195"/>
      <c r="Q37" s="196"/>
      <c r="R37" s="199"/>
      <c r="S37" s="200"/>
      <c r="T37" s="189" t="s">
        <v>38</v>
      </c>
      <c r="U37" s="190"/>
      <c r="V37" s="190"/>
      <c r="W37" s="21"/>
      <c r="X37" s="189" t="s">
        <v>14</v>
      </c>
      <c r="Y37" s="190"/>
      <c r="Z37" s="21"/>
      <c r="AA37" s="48"/>
      <c r="AL37" t="str">
        <f t="shared" si="0"/>
        <v/>
      </c>
      <c r="AM37" t="str">
        <f t="shared" si="1"/>
        <v/>
      </c>
    </row>
    <row r="38" spans="1:39" ht="3" customHeight="1" x14ac:dyDescent="0.25">
      <c r="A38" s="22"/>
      <c r="B38" s="9"/>
      <c r="C38" s="185"/>
      <c r="D38" s="191"/>
      <c r="E38" s="71"/>
      <c r="F38" s="72"/>
      <c r="G38" s="192"/>
      <c r="H38" s="193"/>
      <c r="I38" s="193"/>
      <c r="J38" s="148"/>
      <c r="K38" s="180"/>
      <c r="L38" s="181"/>
      <c r="M38" s="194"/>
      <c r="N38" s="8"/>
      <c r="O38" s="10"/>
      <c r="P38" s="185"/>
      <c r="Q38" s="191"/>
      <c r="R38" s="185"/>
      <c r="S38" s="186"/>
      <c r="T38" s="180"/>
      <c r="U38" s="181"/>
      <c r="V38" s="181"/>
      <c r="W38" s="182"/>
      <c r="X38" s="180"/>
      <c r="Y38" s="181"/>
      <c r="Z38" s="194"/>
      <c r="AA38" s="48"/>
      <c r="AL38" t="str">
        <f t="shared" si="0"/>
        <v/>
      </c>
      <c r="AM38" t="str">
        <f t="shared" si="1"/>
        <v/>
      </c>
    </row>
    <row r="39" spans="1:39" ht="26.1" customHeight="1" x14ac:dyDescent="0.25">
      <c r="A39" s="20">
        <v>13</v>
      </c>
      <c r="B39" s="5" t="b">
        <v>0</v>
      </c>
      <c r="C39" s="195"/>
      <c r="D39" s="196"/>
      <c r="E39" s="199"/>
      <c r="F39" s="200"/>
      <c r="G39" s="189" t="s">
        <v>38</v>
      </c>
      <c r="H39" s="190"/>
      <c r="I39" s="190"/>
      <c r="J39" s="21"/>
      <c r="K39" s="197" t="s">
        <v>14</v>
      </c>
      <c r="L39" s="198"/>
      <c r="M39" s="21"/>
      <c r="N39" s="4">
        <v>26</v>
      </c>
      <c r="O39" s="7" t="b">
        <v>0</v>
      </c>
      <c r="P39" s="195"/>
      <c r="Q39" s="196"/>
      <c r="R39" s="199"/>
      <c r="S39" s="200"/>
      <c r="T39" s="189" t="s">
        <v>38</v>
      </c>
      <c r="U39" s="190"/>
      <c r="V39" s="190"/>
      <c r="W39" s="21"/>
      <c r="X39" s="189" t="s">
        <v>14</v>
      </c>
      <c r="Y39" s="190"/>
      <c r="Z39" s="21"/>
      <c r="AA39" s="48"/>
      <c r="AL39" t="str">
        <f t="shared" si="0"/>
        <v/>
      </c>
      <c r="AM39" t="str">
        <f t="shared" si="1"/>
        <v/>
      </c>
    </row>
    <row r="40" spans="1:39" ht="3" customHeight="1" x14ac:dyDescent="0.25">
      <c r="A40" s="1"/>
      <c r="B40" s="11"/>
      <c r="C40" s="180"/>
      <c r="D40" s="181"/>
      <c r="E40" s="37"/>
      <c r="F40" s="38"/>
      <c r="G40" s="180"/>
      <c r="H40" s="181"/>
      <c r="I40" s="181"/>
      <c r="J40" s="182"/>
      <c r="K40" s="183"/>
      <c r="L40" s="183"/>
      <c r="M40" s="184"/>
      <c r="N40" s="11"/>
      <c r="O40" s="10"/>
      <c r="P40" s="180"/>
      <c r="Q40" s="181"/>
      <c r="R40" s="185"/>
      <c r="S40" s="186"/>
      <c r="T40" s="180"/>
      <c r="U40" s="181"/>
      <c r="V40" s="181"/>
      <c r="W40" s="182"/>
      <c r="X40" s="183"/>
      <c r="Y40" s="183"/>
      <c r="Z40" s="184"/>
      <c r="AA40" s="49"/>
    </row>
    <row r="41" spans="1:39" ht="11.25" customHeight="1" x14ac:dyDescent="0.25">
      <c r="A41" s="53"/>
      <c r="B41" s="178" t="s">
        <v>39</v>
      </c>
      <c r="C41" s="178"/>
      <c r="D41" s="178"/>
      <c r="E41" s="178"/>
      <c r="F41" s="178"/>
      <c r="G41" s="178"/>
      <c r="H41" s="178"/>
      <c r="I41" s="178"/>
      <c r="J41" s="178"/>
      <c r="K41" s="178"/>
      <c r="L41" s="178"/>
      <c r="M41" s="178"/>
      <c r="N41" s="178"/>
      <c r="O41" s="178"/>
      <c r="P41" s="178"/>
      <c r="Q41" s="178"/>
      <c r="R41" s="178"/>
      <c r="S41" s="178"/>
      <c r="T41" s="178"/>
      <c r="U41" s="178"/>
      <c r="V41" s="32"/>
      <c r="W41" s="32"/>
      <c r="X41" s="32"/>
      <c r="Y41" s="32"/>
      <c r="Z41" s="52"/>
    </row>
    <row r="42" spans="1:39" ht="57.75" customHeight="1" x14ac:dyDescent="0.25">
      <c r="A42" s="1"/>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8"/>
      <c r="AA42" s="51"/>
      <c r="AF42" s="12"/>
    </row>
    <row r="43" spans="1:39" ht="9" customHeight="1" x14ac:dyDescent="0.25">
      <c r="B43" s="179"/>
      <c r="C43" s="179"/>
      <c r="D43" s="179"/>
      <c r="E43" s="179"/>
      <c r="F43" s="179"/>
      <c r="G43" s="179"/>
      <c r="H43" s="179"/>
      <c r="I43" s="179"/>
      <c r="J43" s="179"/>
      <c r="K43" s="17"/>
      <c r="L43" s="17"/>
      <c r="M43" s="17"/>
      <c r="O43" s="17"/>
      <c r="P43" s="17"/>
      <c r="Q43" s="17"/>
      <c r="R43" s="17"/>
      <c r="S43" s="17"/>
      <c r="T43" s="17"/>
      <c r="U43" s="17"/>
      <c r="V43" s="17"/>
      <c r="W43" s="17"/>
      <c r="X43" s="17"/>
      <c r="Y43" s="17"/>
      <c r="Z43" s="17"/>
    </row>
    <row r="44" spans="1:39" hidden="1" x14ac:dyDescent="0.25"/>
    <row r="45" spans="1:39" hidden="1" x14ac:dyDescent="0.25"/>
    <row r="46" spans="1:39" hidden="1" x14ac:dyDescent="0.25"/>
    <row r="47" spans="1:39" hidden="1" x14ac:dyDescent="0.25"/>
    <row r="48" spans="1:39" hidden="1" x14ac:dyDescent="0.25"/>
    <row r="49" spans="1:24" ht="15" hidden="1" customHeight="1" x14ac:dyDescent="0.25"/>
    <row r="50" spans="1:24" hidden="1" x14ac:dyDescent="0.25">
      <c r="A50" t="s">
        <v>62</v>
      </c>
    </row>
    <row r="51" spans="1:24" hidden="1" x14ac:dyDescent="0.25">
      <c r="C51" t="s">
        <v>15</v>
      </c>
      <c r="G51" t="s">
        <v>65</v>
      </c>
      <c r="P51" s="176" t="s">
        <v>58</v>
      </c>
      <c r="Q51" s="176"/>
      <c r="W51" t="s">
        <v>16</v>
      </c>
    </row>
    <row r="52" spans="1:24" ht="12.75" hidden="1" customHeight="1" x14ac:dyDescent="0.25">
      <c r="C52">
        <v>1</v>
      </c>
      <c r="D52">
        <f>COUNTIF($C$15:$C$39,"&lt;500")</f>
        <v>0</v>
      </c>
      <c r="G52" s="90" t="s">
        <v>66</v>
      </c>
      <c r="P52">
        <v>1</v>
      </c>
      <c r="Q52">
        <f>COUNTIF($P$15:$P$39,"&lt;500")</f>
        <v>0</v>
      </c>
      <c r="W52" s="177">
        <f t="shared" ref="W52:W57" si="2">SUM(D52+Q52)</f>
        <v>0</v>
      </c>
      <c r="X52" s="177"/>
    </row>
    <row r="53" spans="1:24" ht="12.75" hidden="1" customHeight="1" x14ac:dyDescent="0.25">
      <c r="C53">
        <v>2</v>
      </c>
      <c r="D53" s="13">
        <f>COUNTIF($C$15:$C$39,"&gt;=500")-COUNTIF($C$15:$C$39,"&gt;549")</f>
        <v>0</v>
      </c>
      <c r="E53" s="13"/>
      <c r="F53" s="13"/>
      <c r="G53" t="s">
        <v>67</v>
      </c>
      <c r="P53">
        <v>2</v>
      </c>
      <c r="Q53" s="13">
        <f>COUNTIF($P$15:$P$39,"&gt;=500")-COUNTIF($P$15:$P$39,"&gt;549")</f>
        <v>0</v>
      </c>
      <c r="R53" s="13"/>
      <c r="S53" s="13"/>
      <c r="W53" s="177">
        <f t="shared" si="2"/>
        <v>0</v>
      </c>
      <c r="X53" s="177"/>
    </row>
    <row r="54" spans="1:24" ht="12.75" hidden="1" customHeight="1" x14ac:dyDescent="0.25">
      <c r="C54">
        <v>3</v>
      </c>
      <c r="D54" s="13">
        <f>COUNTIF($C$15:$C$39,"&gt;=550")-COUNTIF($C$15:$C$39,"&gt;599")</f>
        <v>0</v>
      </c>
      <c r="E54" s="13"/>
      <c r="F54" s="13"/>
      <c r="G54" t="s">
        <v>64</v>
      </c>
      <c r="P54">
        <v>3</v>
      </c>
      <c r="Q54" s="13">
        <f>COUNTIF($P$15:$P$39,"&gt;=550")-COUNTIF($P$15:$P$39,"&gt;599")</f>
        <v>0</v>
      </c>
      <c r="R54" s="13"/>
      <c r="S54" s="13"/>
      <c r="W54" s="177">
        <f t="shared" si="2"/>
        <v>0</v>
      </c>
      <c r="X54" s="177"/>
    </row>
    <row r="55" spans="1:24" ht="12.75" hidden="1" customHeight="1" x14ac:dyDescent="0.25">
      <c r="C55">
        <v>4</v>
      </c>
      <c r="D55" s="13">
        <f>COUNTIF($C$15:$C$39,"&gt;=600")-COUNTIF($C$15:$C$39,"&gt;900")</f>
        <v>0</v>
      </c>
      <c r="E55" s="13"/>
      <c r="F55" s="13"/>
      <c r="G55" t="s">
        <v>63</v>
      </c>
      <c r="P55">
        <v>4</v>
      </c>
      <c r="Q55" s="13">
        <f>COUNTIF($P$15:$P$39,"&gt;=600")-COUNTIF($P$15:$P$39,"&gt;900")</f>
        <v>0</v>
      </c>
      <c r="R55" s="13"/>
      <c r="S55" s="13"/>
      <c r="W55" s="177">
        <f t="shared" si="2"/>
        <v>0</v>
      </c>
      <c r="X55" s="177"/>
    </row>
    <row r="56" spans="1:24" ht="12.75" hidden="1" customHeight="1" x14ac:dyDescent="0.25">
      <c r="C56">
        <v>5</v>
      </c>
      <c r="D56" s="13">
        <f>COUNTIF($C$15:$C$39,"&gt;=901")-COUNTIF($C$15:$C$39,"&gt;1000")</f>
        <v>0</v>
      </c>
      <c r="E56" s="13"/>
      <c r="F56" s="13"/>
      <c r="G56" t="s">
        <v>68</v>
      </c>
      <c r="P56">
        <v>5</v>
      </c>
      <c r="Q56" s="13">
        <f>COUNTIF($P$15:$P$39,"&gt;=901")-COUNTIF($P$15:$P$39,"&gt;1000")</f>
        <v>0</v>
      </c>
      <c r="R56" s="13"/>
      <c r="S56" s="13"/>
      <c r="W56" s="177">
        <f t="shared" si="2"/>
        <v>0</v>
      </c>
      <c r="X56" s="177"/>
    </row>
    <row r="57" spans="1:24" ht="12.75" hidden="1" customHeight="1" x14ac:dyDescent="0.25">
      <c r="C57">
        <v>6</v>
      </c>
      <c r="D57" s="13">
        <f>COUNTIF($C$15:$C$39,"&gt;=1001")-COUNTIF($C$15:$C$39,"&gt;1050")</f>
        <v>0</v>
      </c>
      <c r="G57" s="90" t="s">
        <v>69</v>
      </c>
      <c r="P57">
        <v>6</v>
      </c>
      <c r="Q57" s="13">
        <f>COUNTIF($P$15:$P$39,"&gt;=1001")-COUNTIF($P$15:$P$39,"&gt;1050")</f>
        <v>0</v>
      </c>
      <c r="W57" s="177">
        <f t="shared" si="2"/>
        <v>0</v>
      </c>
      <c r="X57" s="177"/>
    </row>
    <row r="58" spans="1:24" ht="12.75" hidden="1" customHeight="1" x14ac:dyDescent="0.25">
      <c r="C58">
        <v>7</v>
      </c>
      <c r="D58">
        <f>COUNTIF($C$15:$C$39,"&gt;1050")</f>
        <v>0</v>
      </c>
      <c r="G58" s="90" t="s">
        <v>70</v>
      </c>
      <c r="P58">
        <v>7</v>
      </c>
      <c r="Q58">
        <f>COUNTIF($P$15:$P$39,"&gt;1050")</f>
        <v>0</v>
      </c>
      <c r="W58" s="177">
        <f t="shared" ref="W58" si="3">SUM(D58+Q58)</f>
        <v>0</v>
      </c>
      <c r="X58" s="177"/>
    </row>
    <row r="59" spans="1:24" ht="12.75" hidden="1" customHeight="1" x14ac:dyDescent="0.25">
      <c r="G59" s="90"/>
      <c r="W59" s="86"/>
      <c r="X59" s="86"/>
    </row>
    <row r="60" spans="1:24" hidden="1" x14ac:dyDescent="0.25">
      <c r="A60" t="s">
        <v>61</v>
      </c>
    </row>
    <row r="61" spans="1:24" hidden="1" x14ac:dyDescent="0.25">
      <c r="C61" t="s">
        <v>17</v>
      </c>
      <c r="P61" t="s">
        <v>17</v>
      </c>
      <c r="W61" t="s">
        <v>18</v>
      </c>
    </row>
    <row r="62" spans="1:24" ht="12.75" hidden="1" customHeight="1" x14ac:dyDescent="0.25">
      <c r="C62" s="176">
        <f>COUNTIF(B15:B39,"=TRUE")</f>
        <v>0</v>
      </c>
      <c r="D62" s="176"/>
      <c r="E62" s="36"/>
      <c r="F62" s="36"/>
      <c r="M62" s="14"/>
      <c r="O62" s="14"/>
      <c r="P62" s="176">
        <f>COUNTIF(O15:O39,"=TRUE")</f>
        <v>0</v>
      </c>
      <c r="Q62" s="176"/>
      <c r="R62" s="36"/>
      <c r="S62" s="36"/>
      <c r="W62" s="176">
        <f>SUM(C62+P62)</f>
        <v>0</v>
      </c>
      <c r="X62" s="176"/>
    </row>
  </sheetData>
  <mergeCells count="265">
    <mergeCell ref="P17:Q17"/>
    <mergeCell ref="T17:V17"/>
    <mergeCell ref="X17:Y17"/>
    <mergeCell ref="E17:F17"/>
    <mergeCell ref="R17:S17"/>
    <mergeCell ref="C16:D16"/>
    <mergeCell ref="G16:J16"/>
    <mergeCell ref="C15:D15"/>
    <mergeCell ref="G15:I15"/>
    <mergeCell ref="K15:L15"/>
    <mergeCell ref="P15:Q15"/>
    <mergeCell ref="T15:V15"/>
    <mergeCell ref="X15:Y15"/>
    <mergeCell ref="C17:D17"/>
    <mergeCell ref="G17:I17"/>
    <mergeCell ref="K17:L17"/>
    <mergeCell ref="C14:D14"/>
    <mergeCell ref="G14:J14"/>
    <mergeCell ref="K14:M14"/>
    <mergeCell ref="P14:Q14"/>
    <mergeCell ref="T14:W14"/>
    <mergeCell ref="X14:Z14"/>
    <mergeCell ref="K16:M16"/>
    <mergeCell ref="P16:Q16"/>
    <mergeCell ref="T16:W16"/>
    <mergeCell ref="X16:Z16"/>
    <mergeCell ref="E16:F16"/>
    <mergeCell ref="R16:S16"/>
    <mergeCell ref="R15:S15"/>
    <mergeCell ref="E14:F14"/>
    <mergeCell ref="E15:F15"/>
    <mergeCell ref="C19:D19"/>
    <mergeCell ref="G19:I19"/>
    <mergeCell ref="K19:L19"/>
    <mergeCell ref="P19:Q19"/>
    <mergeCell ref="T19:V19"/>
    <mergeCell ref="X19:Y19"/>
    <mergeCell ref="C18:D18"/>
    <mergeCell ref="G18:J18"/>
    <mergeCell ref="K18:M18"/>
    <mergeCell ref="P18:Q18"/>
    <mergeCell ref="T18:W18"/>
    <mergeCell ref="X18:Z18"/>
    <mergeCell ref="E19:F19"/>
    <mergeCell ref="R19:S19"/>
    <mergeCell ref="R18:S18"/>
    <mergeCell ref="C21:D21"/>
    <mergeCell ref="G21:I21"/>
    <mergeCell ref="K21:L21"/>
    <mergeCell ref="P21:Q21"/>
    <mergeCell ref="T21:V21"/>
    <mergeCell ref="X21:Y21"/>
    <mergeCell ref="E21:F21"/>
    <mergeCell ref="R21:S21"/>
    <mergeCell ref="C20:D20"/>
    <mergeCell ref="G20:J20"/>
    <mergeCell ref="K20:M20"/>
    <mergeCell ref="P20:Q20"/>
    <mergeCell ref="T20:W20"/>
    <mergeCell ref="X20:Z20"/>
    <mergeCell ref="R20:S20"/>
    <mergeCell ref="C23:D23"/>
    <mergeCell ref="G23:I23"/>
    <mergeCell ref="K23:L23"/>
    <mergeCell ref="P23:Q23"/>
    <mergeCell ref="T23:V23"/>
    <mergeCell ref="X23:Y23"/>
    <mergeCell ref="C22:D22"/>
    <mergeCell ref="G22:J22"/>
    <mergeCell ref="K22:M22"/>
    <mergeCell ref="P22:Q22"/>
    <mergeCell ref="T22:W22"/>
    <mergeCell ref="X22:Z22"/>
    <mergeCell ref="E23:F23"/>
    <mergeCell ref="R23:S23"/>
    <mergeCell ref="R22:S22"/>
    <mergeCell ref="C25:D25"/>
    <mergeCell ref="G25:I25"/>
    <mergeCell ref="K25:L25"/>
    <mergeCell ref="P25:Q25"/>
    <mergeCell ref="T25:V25"/>
    <mergeCell ref="X25:Y25"/>
    <mergeCell ref="E25:F25"/>
    <mergeCell ref="R25:S25"/>
    <mergeCell ref="C24:D24"/>
    <mergeCell ref="G24:J24"/>
    <mergeCell ref="K24:M24"/>
    <mergeCell ref="P24:Q24"/>
    <mergeCell ref="T24:W24"/>
    <mergeCell ref="X24:Z24"/>
    <mergeCell ref="R24:S24"/>
    <mergeCell ref="C27:D27"/>
    <mergeCell ref="G27:I27"/>
    <mergeCell ref="K27:L27"/>
    <mergeCell ref="P27:Q27"/>
    <mergeCell ref="T27:V27"/>
    <mergeCell ref="X27:Y27"/>
    <mergeCell ref="C26:D26"/>
    <mergeCell ref="G26:J26"/>
    <mergeCell ref="K26:M26"/>
    <mergeCell ref="P26:Q26"/>
    <mergeCell ref="T26:W26"/>
    <mergeCell ref="X26:Z26"/>
    <mergeCell ref="E27:F27"/>
    <mergeCell ref="R27:S27"/>
    <mergeCell ref="R26:S26"/>
    <mergeCell ref="C29:D29"/>
    <mergeCell ref="G29:I29"/>
    <mergeCell ref="K29:L29"/>
    <mergeCell ref="P29:Q29"/>
    <mergeCell ref="T29:V29"/>
    <mergeCell ref="X29:Y29"/>
    <mergeCell ref="E29:F29"/>
    <mergeCell ref="R29:S29"/>
    <mergeCell ref="C28:D28"/>
    <mergeCell ref="G28:J28"/>
    <mergeCell ref="K28:M28"/>
    <mergeCell ref="P28:Q28"/>
    <mergeCell ref="T28:W28"/>
    <mergeCell ref="X28:Z28"/>
    <mergeCell ref="R28:S28"/>
    <mergeCell ref="C31:D31"/>
    <mergeCell ref="G31:I31"/>
    <mergeCell ref="K31:L31"/>
    <mergeCell ref="P31:Q31"/>
    <mergeCell ref="T31:V31"/>
    <mergeCell ref="X31:Y31"/>
    <mergeCell ref="C30:D30"/>
    <mergeCell ref="G30:J30"/>
    <mergeCell ref="K30:M30"/>
    <mergeCell ref="P30:Q30"/>
    <mergeCell ref="T30:W30"/>
    <mergeCell ref="X30:Z30"/>
    <mergeCell ref="E31:F31"/>
    <mergeCell ref="R31:S31"/>
    <mergeCell ref="R30:S30"/>
    <mergeCell ref="C33:D33"/>
    <mergeCell ref="G33:I33"/>
    <mergeCell ref="K33:L33"/>
    <mergeCell ref="P33:Q33"/>
    <mergeCell ref="T33:V33"/>
    <mergeCell ref="X33:Y33"/>
    <mergeCell ref="E33:F33"/>
    <mergeCell ref="R33:S33"/>
    <mergeCell ref="C32:D32"/>
    <mergeCell ref="G32:J32"/>
    <mergeCell ref="K32:M32"/>
    <mergeCell ref="P32:Q32"/>
    <mergeCell ref="T32:W32"/>
    <mergeCell ref="X32:Z32"/>
    <mergeCell ref="R32:S32"/>
    <mergeCell ref="C34:D34"/>
    <mergeCell ref="G34:J34"/>
    <mergeCell ref="K34:M34"/>
    <mergeCell ref="P34:Q34"/>
    <mergeCell ref="T34:W34"/>
    <mergeCell ref="X34:Z34"/>
    <mergeCell ref="E35:F35"/>
    <mergeCell ref="R35:S35"/>
    <mergeCell ref="R34:S34"/>
    <mergeCell ref="C36:D36"/>
    <mergeCell ref="G36:J36"/>
    <mergeCell ref="K36:M36"/>
    <mergeCell ref="P36:Q36"/>
    <mergeCell ref="T36:W36"/>
    <mergeCell ref="X36:Z36"/>
    <mergeCell ref="R36:S36"/>
    <mergeCell ref="C35:D35"/>
    <mergeCell ref="G35:I35"/>
    <mergeCell ref="K35:L35"/>
    <mergeCell ref="P35:Q35"/>
    <mergeCell ref="T35:V35"/>
    <mergeCell ref="X35:Y35"/>
    <mergeCell ref="X39:Y39"/>
    <mergeCell ref="C38:D38"/>
    <mergeCell ref="G38:J38"/>
    <mergeCell ref="K38:M38"/>
    <mergeCell ref="P38:Q38"/>
    <mergeCell ref="T38:W38"/>
    <mergeCell ref="X38:Z38"/>
    <mergeCell ref="R38:S38"/>
    <mergeCell ref="C37:D37"/>
    <mergeCell ref="G37:I37"/>
    <mergeCell ref="K37:L37"/>
    <mergeCell ref="P37:Q37"/>
    <mergeCell ref="T37:V37"/>
    <mergeCell ref="X37:Y37"/>
    <mergeCell ref="E37:F37"/>
    <mergeCell ref="R37:S37"/>
    <mergeCell ref="E39:F39"/>
    <mergeCell ref="R39:S39"/>
    <mergeCell ref="C39:D39"/>
    <mergeCell ref="G39:I39"/>
    <mergeCell ref="K39:L39"/>
    <mergeCell ref="P39:Q39"/>
    <mergeCell ref="T39:V39"/>
    <mergeCell ref="C62:D62"/>
    <mergeCell ref="P62:Q62"/>
    <mergeCell ref="W55:X55"/>
    <mergeCell ref="W56:X56"/>
    <mergeCell ref="W57:X57"/>
    <mergeCell ref="W62:X62"/>
    <mergeCell ref="B41:U41"/>
    <mergeCell ref="B43:J43"/>
    <mergeCell ref="C40:D40"/>
    <mergeCell ref="G40:J40"/>
    <mergeCell ref="K40:M40"/>
    <mergeCell ref="P40:Q40"/>
    <mergeCell ref="T40:W40"/>
    <mergeCell ref="X40:Z40"/>
    <mergeCell ref="R40:S40"/>
    <mergeCell ref="P51:Q51"/>
    <mergeCell ref="W58:X58"/>
    <mergeCell ref="B42:Z42"/>
    <mergeCell ref="W52:X52"/>
    <mergeCell ref="W53:X53"/>
    <mergeCell ref="W54:X54"/>
    <mergeCell ref="I11:M11"/>
    <mergeCell ref="I12:M12"/>
    <mergeCell ref="A4:H4"/>
    <mergeCell ref="I4:P4"/>
    <mergeCell ref="Q4:U4"/>
    <mergeCell ref="E13:H13"/>
    <mergeCell ref="E12:H12"/>
    <mergeCell ref="E11:H11"/>
    <mergeCell ref="A11:D11"/>
    <mergeCell ref="A12:D12"/>
    <mergeCell ref="A13:D13"/>
    <mergeCell ref="I13:M13"/>
    <mergeCell ref="A5:H5"/>
    <mergeCell ref="I5:P5"/>
    <mergeCell ref="Q5:U5"/>
    <mergeCell ref="N13:Q13"/>
    <mergeCell ref="N12:Q12"/>
    <mergeCell ref="N11:Q11"/>
    <mergeCell ref="V5:Z5"/>
    <mergeCell ref="A2:Z2"/>
    <mergeCell ref="X8:Z8"/>
    <mergeCell ref="X9:Z9"/>
    <mergeCell ref="X10:Z10"/>
    <mergeCell ref="F6:L6"/>
    <mergeCell ref="E10:H10"/>
    <mergeCell ref="E9:H9"/>
    <mergeCell ref="E8:H8"/>
    <mergeCell ref="A8:D8"/>
    <mergeCell ref="A9:D9"/>
    <mergeCell ref="A10:D10"/>
    <mergeCell ref="I8:M8"/>
    <mergeCell ref="I9:M9"/>
    <mergeCell ref="I10:M10"/>
    <mergeCell ref="P6:U6"/>
    <mergeCell ref="O7:U7"/>
    <mergeCell ref="N10:Q10"/>
    <mergeCell ref="N9:Q9"/>
    <mergeCell ref="N8:Q8"/>
    <mergeCell ref="V4:Z4"/>
    <mergeCell ref="X11:Z11"/>
    <mergeCell ref="X12:Z12"/>
    <mergeCell ref="R13:Z13"/>
    <mergeCell ref="R12:W12"/>
    <mergeCell ref="R11:W11"/>
    <mergeCell ref="R10:W10"/>
    <mergeCell ref="R9:W9"/>
    <mergeCell ref="R8:W8"/>
    <mergeCell ref="R14:S14"/>
  </mergeCells>
  <conditionalFormatting sqref="E1">
    <cfRule type="cellIs" dxfId="0" priority="1" stopIfTrue="1" operator="equal">
      <formula>$AD$1</formula>
    </cfRule>
  </conditionalFormatting>
  <dataValidations disablePrompts="1" count="4">
    <dataValidation type="whole" allowBlank="1" showInputMessage="1" showErrorMessage="1" error="Weight must be between 400 and 1400" sqref="C17:D17 C19:D19 C21:D21 C23:D23 C25:D25 C27:D27 C29:D29 C31:D31 C33:D33 C35:D35 C37:D37 C15:D15 P17:Q17 P19:Q19 P21:Q21 P23:Q23 P25:Q25 P27:Q27 P29:Q29 P31:Q31 P33:Q33 P35:Q35 P37:Q37 P39:Q39 C39:D39 P15:Q15">
      <formula1>400</formula1>
      <formula2>1400</formula2>
    </dataValidation>
    <dataValidation type="list" allowBlank="1" showInputMessage="1" showErrorMessage="1" error="Yield must be between 0 and 5" sqref="M19 M37 M15 Z15 M17 Z17 Z19 M21 M23 M25 M27 M29 M31 M33 M35 Z37 Z35 Z33 Z31 Z29 Z27 Z25 Z23 Z21 M39 Z39">
      <formula1>"0, 1, 2, 3, 4, 5"</formula1>
    </dataValidation>
    <dataValidation type="list" allowBlank="1" showInputMessage="1" showErrorMessage="1" error="Entry must be upper case P C SE S or NG (no grade)" sqref="J15 J37 J35 J33 J31 J29 J27 J25 J23 J21 J19 J17 W17 W15 W37 W35 W33 W31 W29 W27 W25 W23 W21 W19 J39 W39">
      <formula1>" P, C, SE, S, NG"</formula1>
    </dataValidation>
    <dataValidation type="whole" allowBlank="1" showInputMessage="1" showErrorMessage="1" error="Weight must be between 400 and 1200" sqref="P34:Q34 C34:F34 C38:F38 P38:Q38 C18:F18 C20:F20 C22:F22 C24:F24 C26:F26 C36:F36 C30:F30 C32:F32 P18:Q18 P20:Q20 P22:Q22 P24:Q24 P26:Q26 P36:Q36 P30:Q30 P32:Q32">
      <formula1>400</formula1>
      <formula2>1400</formula2>
    </dataValidation>
  </dataValidations>
  <printOptions horizontalCentered="1" verticalCentered="1"/>
  <pageMargins left="0.2" right="0.2" top="0.5" bottom="0.5"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locked="0" defaultSize="0" autoFill="0" autoLine="0" autoPict="0">
                <anchor moveWithCells="1">
                  <from>
                    <xdr:col>1</xdr:col>
                    <xdr:colOff>30480</xdr:colOff>
                    <xdr:row>18</xdr:row>
                    <xdr:rowOff>144780</xdr:rowOff>
                  </from>
                  <to>
                    <xdr:col>2</xdr:col>
                    <xdr:colOff>45720</xdr:colOff>
                    <xdr:row>20</xdr:row>
                    <xdr:rowOff>0</xdr:rowOff>
                  </to>
                </anchor>
              </controlPr>
            </control>
          </mc:Choice>
        </mc:AlternateContent>
        <mc:AlternateContent xmlns:mc="http://schemas.openxmlformats.org/markup-compatibility/2006">
          <mc:Choice Requires="x14">
            <control shapeId="9220" r:id="rId5" name="Check Box 4">
              <controlPr locked="0" defaultSize="0" autoFill="0" autoLine="0" autoPict="0">
                <anchor moveWithCells="1">
                  <from>
                    <xdr:col>1</xdr:col>
                    <xdr:colOff>30480</xdr:colOff>
                    <xdr:row>20</xdr:row>
                    <xdr:rowOff>144780</xdr:rowOff>
                  </from>
                  <to>
                    <xdr:col>2</xdr:col>
                    <xdr:colOff>45720</xdr:colOff>
                    <xdr:row>22</xdr:row>
                    <xdr:rowOff>0</xdr:rowOff>
                  </to>
                </anchor>
              </controlPr>
            </control>
          </mc:Choice>
        </mc:AlternateContent>
        <mc:AlternateContent xmlns:mc="http://schemas.openxmlformats.org/markup-compatibility/2006">
          <mc:Choice Requires="x14">
            <control shapeId="9221" r:id="rId6" name="Check Box 5">
              <controlPr locked="0" defaultSize="0" autoFill="0" autoLine="0" autoPict="0">
                <anchor moveWithCells="1">
                  <from>
                    <xdr:col>1</xdr:col>
                    <xdr:colOff>30480</xdr:colOff>
                    <xdr:row>22</xdr:row>
                    <xdr:rowOff>144780</xdr:rowOff>
                  </from>
                  <to>
                    <xdr:col>2</xdr:col>
                    <xdr:colOff>45720</xdr:colOff>
                    <xdr:row>24</xdr:row>
                    <xdr:rowOff>0</xdr:rowOff>
                  </to>
                </anchor>
              </controlPr>
            </control>
          </mc:Choice>
        </mc:AlternateContent>
        <mc:AlternateContent xmlns:mc="http://schemas.openxmlformats.org/markup-compatibility/2006">
          <mc:Choice Requires="x14">
            <control shapeId="9222" r:id="rId7" name="Check Box 6">
              <controlPr locked="0" defaultSize="0" autoFill="0" autoLine="0" autoPict="0">
                <anchor moveWithCells="1">
                  <from>
                    <xdr:col>1</xdr:col>
                    <xdr:colOff>30480</xdr:colOff>
                    <xdr:row>24</xdr:row>
                    <xdr:rowOff>144780</xdr:rowOff>
                  </from>
                  <to>
                    <xdr:col>2</xdr:col>
                    <xdr:colOff>45720</xdr:colOff>
                    <xdr:row>26</xdr:row>
                    <xdr:rowOff>0</xdr:rowOff>
                  </to>
                </anchor>
              </controlPr>
            </control>
          </mc:Choice>
        </mc:AlternateContent>
        <mc:AlternateContent xmlns:mc="http://schemas.openxmlformats.org/markup-compatibility/2006">
          <mc:Choice Requires="x14">
            <control shapeId="9223" r:id="rId8" name="Check Box 7">
              <controlPr locked="0" defaultSize="0" autoFill="0" autoLine="0" autoPict="0">
                <anchor moveWithCells="1">
                  <from>
                    <xdr:col>1</xdr:col>
                    <xdr:colOff>30480</xdr:colOff>
                    <xdr:row>26</xdr:row>
                    <xdr:rowOff>144780</xdr:rowOff>
                  </from>
                  <to>
                    <xdr:col>2</xdr:col>
                    <xdr:colOff>45720</xdr:colOff>
                    <xdr:row>28</xdr:row>
                    <xdr:rowOff>0</xdr:rowOff>
                  </to>
                </anchor>
              </controlPr>
            </control>
          </mc:Choice>
        </mc:AlternateContent>
        <mc:AlternateContent xmlns:mc="http://schemas.openxmlformats.org/markup-compatibility/2006">
          <mc:Choice Requires="x14">
            <control shapeId="9224" r:id="rId9" name="Check Box 8">
              <controlPr locked="0" defaultSize="0" autoFill="0" autoLine="0" autoPict="0">
                <anchor moveWithCells="1">
                  <from>
                    <xdr:col>1</xdr:col>
                    <xdr:colOff>30480</xdr:colOff>
                    <xdr:row>28</xdr:row>
                    <xdr:rowOff>144780</xdr:rowOff>
                  </from>
                  <to>
                    <xdr:col>2</xdr:col>
                    <xdr:colOff>45720</xdr:colOff>
                    <xdr:row>30</xdr:row>
                    <xdr:rowOff>0</xdr:rowOff>
                  </to>
                </anchor>
              </controlPr>
            </control>
          </mc:Choice>
        </mc:AlternateContent>
        <mc:AlternateContent xmlns:mc="http://schemas.openxmlformats.org/markup-compatibility/2006">
          <mc:Choice Requires="x14">
            <control shapeId="9225" r:id="rId10" name="Check Box 9">
              <controlPr locked="0" defaultSize="0" autoFill="0" autoLine="0" autoPict="0">
                <anchor moveWithCells="1">
                  <from>
                    <xdr:col>1</xdr:col>
                    <xdr:colOff>30480</xdr:colOff>
                    <xdr:row>30</xdr:row>
                    <xdr:rowOff>144780</xdr:rowOff>
                  </from>
                  <to>
                    <xdr:col>2</xdr:col>
                    <xdr:colOff>45720</xdr:colOff>
                    <xdr:row>32</xdr:row>
                    <xdr:rowOff>0</xdr:rowOff>
                  </to>
                </anchor>
              </controlPr>
            </control>
          </mc:Choice>
        </mc:AlternateContent>
        <mc:AlternateContent xmlns:mc="http://schemas.openxmlformats.org/markup-compatibility/2006">
          <mc:Choice Requires="x14">
            <control shapeId="9226" r:id="rId11" name="Check Box 10">
              <controlPr locked="0" defaultSize="0" autoFill="0" autoLine="0" autoPict="0">
                <anchor moveWithCells="1">
                  <from>
                    <xdr:col>1</xdr:col>
                    <xdr:colOff>30480</xdr:colOff>
                    <xdr:row>32</xdr:row>
                    <xdr:rowOff>144780</xdr:rowOff>
                  </from>
                  <to>
                    <xdr:col>2</xdr:col>
                    <xdr:colOff>45720</xdr:colOff>
                    <xdr:row>34</xdr:row>
                    <xdr:rowOff>0</xdr:rowOff>
                  </to>
                </anchor>
              </controlPr>
            </control>
          </mc:Choice>
        </mc:AlternateContent>
        <mc:AlternateContent xmlns:mc="http://schemas.openxmlformats.org/markup-compatibility/2006">
          <mc:Choice Requires="x14">
            <control shapeId="9227" r:id="rId12" name="Check Box 11">
              <controlPr locked="0" defaultSize="0" autoFill="0" autoLine="0" autoPict="0">
                <anchor moveWithCells="1">
                  <from>
                    <xdr:col>1</xdr:col>
                    <xdr:colOff>30480</xdr:colOff>
                    <xdr:row>34</xdr:row>
                    <xdr:rowOff>144780</xdr:rowOff>
                  </from>
                  <to>
                    <xdr:col>2</xdr:col>
                    <xdr:colOff>45720</xdr:colOff>
                    <xdr:row>36</xdr:row>
                    <xdr:rowOff>0</xdr:rowOff>
                  </to>
                </anchor>
              </controlPr>
            </control>
          </mc:Choice>
        </mc:AlternateContent>
        <mc:AlternateContent xmlns:mc="http://schemas.openxmlformats.org/markup-compatibility/2006">
          <mc:Choice Requires="x14">
            <control shapeId="9228" r:id="rId13" name="Check Box 12">
              <controlPr locked="0" defaultSize="0" autoFill="0" autoLine="0" autoPict="0">
                <anchor moveWithCells="1">
                  <from>
                    <xdr:col>1</xdr:col>
                    <xdr:colOff>30480</xdr:colOff>
                    <xdr:row>36</xdr:row>
                    <xdr:rowOff>144780</xdr:rowOff>
                  </from>
                  <to>
                    <xdr:col>2</xdr:col>
                    <xdr:colOff>45720</xdr:colOff>
                    <xdr:row>38</xdr:row>
                    <xdr:rowOff>0</xdr:rowOff>
                  </to>
                </anchor>
              </controlPr>
            </control>
          </mc:Choice>
        </mc:AlternateContent>
        <mc:AlternateContent xmlns:mc="http://schemas.openxmlformats.org/markup-compatibility/2006">
          <mc:Choice Requires="x14">
            <control shapeId="9229" r:id="rId14" name="Check Box 13">
              <controlPr locked="0" defaultSize="0" autoFill="0" autoLine="0" autoPict="0">
                <anchor moveWithCells="1">
                  <from>
                    <xdr:col>1</xdr:col>
                    <xdr:colOff>30480</xdr:colOff>
                    <xdr:row>38</xdr:row>
                    <xdr:rowOff>144780</xdr:rowOff>
                  </from>
                  <to>
                    <xdr:col>2</xdr:col>
                    <xdr:colOff>45720</xdr:colOff>
                    <xdr:row>40</xdr:row>
                    <xdr:rowOff>0</xdr:rowOff>
                  </to>
                </anchor>
              </controlPr>
            </control>
          </mc:Choice>
        </mc:AlternateContent>
        <mc:AlternateContent xmlns:mc="http://schemas.openxmlformats.org/markup-compatibility/2006">
          <mc:Choice Requires="x14">
            <control shapeId="9244" r:id="rId15" name="Check Box 28">
              <controlPr locked="0" defaultSize="0" autoFill="0" autoLine="0" autoPict="0">
                <anchor moveWithCells="1">
                  <from>
                    <xdr:col>3</xdr:col>
                    <xdr:colOff>45720</xdr:colOff>
                    <xdr:row>0</xdr:row>
                    <xdr:rowOff>0</xdr:rowOff>
                  </from>
                  <to>
                    <xdr:col>4</xdr:col>
                    <xdr:colOff>99060</xdr:colOff>
                    <xdr:row>1</xdr:row>
                    <xdr:rowOff>22860</xdr:rowOff>
                  </to>
                </anchor>
              </controlPr>
            </control>
          </mc:Choice>
        </mc:AlternateContent>
        <mc:AlternateContent xmlns:mc="http://schemas.openxmlformats.org/markup-compatibility/2006">
          <mc:Choice Requires="x14">
            <control shapeId="9246" r:id="rId16" name="Check Box 30">
              <controlPr locked="0" defaultSize="0" autoFill="0" autoLine="0" autoPict="0">
                <anchor moveWithCells="1">
                  <from>
                    <xdr:col>14</xdr:col>
                    <xdr:colOff>30480</xdr:colOff>
                    <xdr:row>18</xdr:row>
                    <xdr:rowOff>144780</xdr:rowOff>
                  </from>
                  <to>
                    <xdr:col>15</xdr:col>
                    <xdr:colOff>45720</xdr:colOff>
                    <xdr:row>20</xdr:row>
                    <xdr:rowOff>0</xdr:rowOff>
                  </to>
                </anchor>
              </controlPr>
            </control>
          </mc:Choice>
        </mc:AlternateContent>
        <mc:AlternateContent xmlns:mc="http://schemas.openxmlformats.org/markup-compatibility/2006">
          <mc:Choice Requires="x14">
            <control shapeId="9247" r:id="rId17" name="Check Box 31">
              <controlPr locked="0" defaultSize="0" autoFill="0" autoLine="0" autoPict="0">
                <anchor moveWithCells="1">
                  <from>
                    <xdr:col>14</xdr:col>
                    <xdr:colOff>30480</xdr:colOff>
                    <xdr:row>20</xdr:row>
                    <xdr:rowOff>144780</xdr:rowOff>
                  </from>
                  <to>
                    <xdr:col>15</xdr:col>
                    <xdr:colOff>45720</xdr:colOff>
                    <xdr:row>22</xdr:row>
                    <xdr:rowOff>0</xdr:rowOff>
                  </to>
                </anchor>
              </controlPr>
            </control>
          </mc:Choice>
        </mc:AlternateContent>
        <mc:AlternateContent xmlns:mc="http://schemas.openxmlformats.org/markup-compatibility/2006">
          <mc:Choice Requires="x14">
            <control shapeId="9248" r:id="rId18" name="Check Box 32">
              <controlPr locked="0" defaultSize="0" autoFill="0" autoLine="0" autoPict="0">
                <anchor moveWithCells="1">
                  <from>
                    <xdr:col>14</xdr:col>
                    <xdr:colOff>30480</xdr:colOff>
                    <xdr:row>22</xdr:row>
                    <xdr:rowOff>144780</xdr:rowOff>
                  </from>
                  <to>
                    <xdr:col>15</xdr:col>
                    <xdr:colOff>45720</xdr:colOff>
                    <xdr:row>24</xdr:row>
                    <xdr:rowOff>0</xdr:rowOff>
                  </to>
                </anchor>
              </controlPr>
            </control>
          </mc:Choice>
        </mc:AlternateContent>
        <mc:AlternateContent xmlns:mc="http://schemas.openxmlformats.org/markup-compatibility/2006">
          <mc:Choice Requires="x14">
            <control shapeId="9249" r:id="rId19" name="Check Box 33">
              <controlPr locked="0" defaultSize="0" autoFill="0" autoLine="0" autoPict="0">
                <anchor moveWithCells="1">
                  <from>
                    <xdr:col>14</xdr:col>
                    <xdr:colOff>30480</xdr:colOff>
                    <xdr:row>24</xdr:row>
                    <xdr:rowOff>144780</xdr:rowOff>
                  </from>
                  <to>
                    <xdr:col>15</xdr:col>
                    <xdr:colOff>45720</xdr:colOff>
                    <xdr:row>26</xdr:row>
                    <xdr:rowOff>0</xdr:rowOff>
                  </to>
                </anchor>
              </controlPr>
            </control>
          </mc:Choice>
        </mc:AlternateContent>
        <mc:AlternateContent xmlns:mc="http://schemas.openxmlformats.org/markup-compatibility/2006">
          <mc:Choice Requires="x14">
            <control shapeId="9250" r:id="rId20" name="Check Box 34">
              <controlPr locked="0" defaultSize="0" autoFill="0" autoLine="0" autoPict="0">
                <anchor moveWithCells="1">
                  <from>
                    <xdr:col>14</xdr:col>
                    <xdr:colOff>30480</xdr:colOff>
                    <xdr:row>26</xdr:row>
                    <xdr:rowOff>144780</xdr:rowOff>
                  </from>
                  <to>
                    <xdr:col>15</xdr:col>
                    <xdr:colOff>45720</xdr:colOff>
                    <xdr:row>28</xdr:row>
                    <xdr:rowOff>0</xdr:rowOff>
                  </to>
                </anchor>
              </controlPr>
            </control>
          </mc:Choice>
        </mc:AlternateContent>
        <mc:AlternateContent xmlns:mc="http://schemas.openxmlformats.org/markup-compatibility/2006">
          <mc:Choice Requires="x14">
            <control shapeId="9251" r:id="rId21" name="Check Box 35">
              <controlPr locked="0" defaultSize="0" autoFill="0" autoLine="0" autoPict="0">
                <anchor moveWithCells="1">
                  <from>
                    <xdr:col>14</xdr:col>
                    <xdr:colOff>30480</xdr:colOff>
                    <xdr:row>28</xdr:row>
                    <xdr:rowOff>144780</xdr:rowOff>
                  </from>
                  <to>
                    <xdr:col>15</xdr:col>
                    <xdr:colOff>45720</xdr:colOff>
                    <xdr:row>30</xdr:row>
                    <xdr:rowOff>0</xdr:rowOff>
                  </to>
                </anchor>
              </controlPr>
            </control>
          </mc:Choice>
        </mc:AlternateContent>
        <mc:AlternateContent xmlns:mc="http://schemas.openxmlformats.org/markup-compatibility/2006">
          <mc:Choice Requires="x14">
            <control shapeId="9252" r:id="rId22" name="Check Box 36">
              <controlPr locked="0" defaultSize="0" autoFill="0" autoLine="0" autoPict="0">
                <anchor moveWithCells="1">
                  <from>
                    <xdr:col>14</xdr:col>
                    <xdr:colOff>30480</xdr:colOff>
                    <xdr:row>30</xdr:row>
                    <xdr:rowOff>144780</xdr:rowOff>
                  </from>
                  <to>
                    <xdr:col>15</xdr:col>
                    <xdr:colOff>45720</xdr:colOff>
                    <xdr:row>32</xdr:row>
                    <xdr:rowOff>0</xdr:rowOff>
                  </to>
                </anchor>
              </controlPr>
            </control>
          </mc:Choice>
        </mc:AlternateContent>
        <mc:AlternateContent xmlns:mc="http://schemas.openxmlformats.org/markup-compatibility/2006">
          <mc:Choice Requires="x14">
            <control shapeId="9253" r:id="rId23" name="Check Box 37">
              <controlPr locked="0" defaultSize="0" autoFill="0" autoLine="0" autoPict="0">
                <anchor moveWithCells="1">
                  <from>
                    <xdr:col>14</xdr:col>
                    <xdr:colOff>30480</xdr:colOff>
                    <xdr:row>32</xdr:row>
                    <xdr:rowOff>144780</xdr:rowOff>
                  </from>
                  <to>
                    <xdr:col>15</xdr:col>
                    <xdr:colOff>45720</xdr:colOff>
                    <xdr:row>34</xdr:row>
                    <xdr:rowOff>0</xdr:rowOff>
                  </to>
                </anchor>
              </controlPr>
            </control>
          </mc:Choice>
        </mc:AlternateContent>
        <mc:AlternateContent xmlns:mc="http://schemas.openxmlformats.org/markup-compatibility/2006">
          <mc:Choice Requires="x14">
            <control shapeId="9254" r:id="rId24" name="Check Box 38">
              <controlPr locked="0" defaultSize="0" autoFill="0" autoLine="0" autoPict="0">
                <anchor moveWithCells="1">
                  <from>
                    <xdr:col>14</xdr:col>
                    <xdr:colOff>30480</xdr:colOff>
                    <xdr:row>34</xdr:row>
                    <xdr:rowOff>144780</xdr:rowOff>
                  </from>
                  <to>
                    <xdr:col>15</xdr:col>
                    <xdr:colOff>45720</xdr:colOff>
                    <xdr:row>36</xdr:row>
                    <xdr:rowOff>0</xdr:rowOff>
                  </to>
                </anchor>
              </controlPr>
            </control>
          </mc:Choice>
        </mc:AlternateContent>
        <mc:AlternateContent xmlns:mc="http://schemas.openxmlformats.org/markup-compatibility/2006">
          <mc:Choice Requires="x14">
            <control shapeId="9255" r:id="rId25" name="Check Box 39">
              <controlPr locked="0" defaultSize="0" autoFill="0" autoLine="0" autoPict="0">
                <anchor moveWithCells="1">
                  <from>
                    <xdr:col>14</xdr:col>
                    <xdr:colOff>30480</xdr:colOff>
                    <xdr:row>36</xdr:row>
                    <xdr:rowOff>144780</xdr:rowOff>
                  </from>
                  <to>
                    <xdr:col>15</xdr:col>
                    <xdr:colOff>45720</xdr:colOff>
                    <xdr:row>38</xdr:row>
                    <xdr:rowOff>0</xdr:rowOff>
                  </to>
                </anchor>
              </controlPr>
            </control>
          </mc:Choice>
        </mc:AlternateContent>
        <mc:AlternateContent xmlns:mc="http://schemas.openxmlformats.org/markup-compatibility/2006">
          <mc:Choice Requires="x14">
            <control shapeId="9256" r:id="rId26" name="Check Box 40">
              <controlPr locked="0" defaultSize="0" autoFill="0" autoLine="0" autoPict="0">
                <anchor moveWithCells="1">
                  <from>
                    <xdr:col>14</xdr:col>
                    <xdr:colOff>30480</xdr:colOff>
                    <xdr:row>38</xdr:row>
                    <xdr:rowOff>144780</xdr:rowOff>
                  </from>
                  <to>
                    <xdr:col>15</xdr:col>
                    <xdr:colOff>45720</xdr:colOff>
                    <xdr:row>40</xdr:row>
                    <xdr:rowOff>0</xdr:rowOff>
                  </to>
                </anchor>
              </controlPr>
            </control>
          </mc:Choice>
        </mc:AlternateContent>
        <mc:AlternateContent xmlns:mc="http://schemas.openxmlformats.org/markup-compatibility/2006">
          <mc:Choice Requires="x14">
            <control shapeId="9272" r:id="rId27" name="Check Box 56">
              <controlPr locked="0" defaultSize="0" autoFill="0" autoLine="0" autoPict="0">
                <anchor moveWithCells="1">
                  <from>
                    <xdr:col>1</xdr:col>
                    <xdr:colOff>30480</xdr:colOff>
                    <xdr:row>18</xdr:row>
                    <xdr:rowOff>144780</xdr:rowOff>
                  </from>
                  <to>
                    <xdr:col>2</xdr:col>
                    <xdr:colOff>45720</xdr:colOff>
                    <xdr:row>20</xdr:row>
                    <xdr:rowOff>0</xdr:rowOff>
                  </to>
                </anchor>
              </controlPr>
            </control>
          </mc:Choice>
        </mc:AlternateContent>
        <mc:AlternateContent xmlns:mc="http://schemas.openxmlformats.org/markup-compatibility/2006">
          <mc:Choice Requires="x14">
            <control shapeId="9273" r:id="rId28" name="Check Box 57">
              <controlPr locked="0" defaultSize="0" autoFill="0" autoLine="0" autoPict="0">
                <anchor moveWithCells="1">
                  <from>
                    <xdr:col>14</xdr:col>
                    <xdr:colOff>30480</xdr:colOff>
                    <xdr:row>18</xdr:row>
                    <xdr:rowOff>144780</xdr:rowOff>
                  </from>
                  <to>
                    <xdr:col>15</xdr:col>
                    <xdr:colOff>45720</xdr:colOff>
                    <xdr:row>20</xdr:row>
                    <xdr:rowOff>0</xdr:rowOff>
                  </to>
                </anchor>
              </controlPr>
            </control>
          </mc:Choice>
        </mc:AlternateContent>
        <mc:AlternateContent xmlns:mc="http://schemas.openxmlformats.org/markup-compatibility/2006">
          <mc:Choice Requires="x14">
            <control shapeId="9274" r:id="rId29" name="Check Box 58">
              <controlPr locked="0" defaultSize="0" autoFill="0" autoLine="0" autoPict="0">
                <anchor moveWithCells="1">
                  <from>
                    <xdr:col>1</xdr:col>
                    <xdr:colOff>30480</xdr:colOff>
                    <xdr:row>18</xdr:row>
                    <xdr:rowOff>144780</xdr:rowOff>
                  </from>
                  <to>
                    <xdr:col>2</xdr:col>
                    <xdr:colOff>45720</xdr:colOff>
                    <xdr:row>20</xdr:row>
                    <xdr:rowOff>0</xdr:rowOff>
                  </to>
                </anchor>
              </controlPr>
            </control>
          </mc:Choice>
        </mc:AlternateContent>
        <mc:AlternateContent xmlns:mc="http://schemas.openxmlformats.org/markup-compatibility/2006">
          <mc:Choice Requires="x14">
            <control shapeId="9275" r:id="rId30" name="Check Box 59">
              <controlPr locked="0" defaultSize="0" autoFill="0" autoLine="0" autoPict="0">
                <anchor moveWithCells="1">
                  <from>
                    <xdr:col>14</xdr:col>
                    <xdr:colOff>30480</xdr:colOff>
                    <xdr:row>18</xdr:row>
                    <xdr:rowOff>144780</xdr:rowOff>
                  </from>
                  <to>
                    <xdr:col>15</xdr:col>
                    <xdr:colOff>45720</xdr:colOff>
                    <xdr:row>20</xdr:row>
                    <xdr:rowOff>0</xdr:rowOff>
                  </to>
                </anchor>
              </controlPr>
            </control>
          </mc:Choice>
        </mc:AlternateContent>
        <mc:AlternateContent xmlns:mc="http://schemas.openxmlformats.org/markup-compatibility/2006">
          <mc:Choice Requires="x14">
            <control shapeId="9280" r:id="rId31" name="Check Box 64">
              <controlPr locked="0" defaultSize="0" autoFill="0" autoLine="0" autoPict="0">
                <anchor moveWithCells="1">
                  <from>
                    <xdr:col>1</xdr:col>
                    <xdr:colOff>30480</xdr:colOff>
                    <xdr:row>20</xdr:row>
                    <xdr:rowOff>144780</xdr:rowOff>
                  </from>
                  <to>
                    <xdr:col>2</xdr:col>
                    <xdr:colOff>45720</xdr:colOff>
                    <xdr:row>22</xdr:row>
                    <xdr:rowOff>0</xdr:rowOff>
                  </to>
                </anchor>
              </controlPr>
            </control>
          </mc:Choice>
        </mc:AlternateContent>
        <mc:AlternateContent xmlns:mc="http://schemas.openxmlformats.org/markup-compatibility/2006">
          <mc:Choice Requires="x14">
            <control shapeId="9281" r:id="rId32" name="Check Box 65">
              <controlPr locked="0" defaultSize="0" autoFill="0" autoLine="0" autoPict="0">
                <anchor moveWithCells="1">
                  <from>
                    <xdr:col>14</xdr:col>
                    <xdr:colOff>30480</xdr:colOff>
                    <xdr:row>20</xdr:row>
                    <xdr:rowOff>144780</xdr:rowOff>
                  </from>
                  <to>
                    <xdr:col>15</xdr:col>
                    <xdr:colOff>45720</xdr:colOff>
                    <xdr:row>22</xdr:row>
                    <xdr:rowOff>0</xdr:rowOff>
                  </to>
                </anchor>
              </controlPr>
            </control>
          </mc:Choice>
        </mc:AlternateContent>
        <mc:AlternateContent xmlns:mc="http://schemas.openxmlformats.org/markup-compatibility/2006">
          <mc:Choice Requires="x14">
            <control shapeId="9282" r:id="rId33" name="Check Box 66">
              <controlPr locked="0" defaultSize="0" autoFill="0" autoLine="0" autoPict="0">
                <anchor moveWithCells="1">
                  <from>
                    <xdr:col>1</xdr:col>
                    <xdr:colOff>30480</xdr:colOff>
                    <xdr:row>20</xdr:row>
                    <xdr:rowOff>144780</xdr:rowOff>
                  </from>
                  <to>
                    <xdr:col>2</xdr:col>
                    <xdr:colOff>45720</xdr:colOff>
                    <xdr:row>22</xdr:row>
                    <xdr:rowOff>0</xdr:rowOff>
                  </to>
                </anchor>
              </controlPr>
            </control>
          </mc:Choice>
        </mc:AlternateContent>
        <mc:AlternateContent xmlns:mc="http://schemas.openxmlformats.org/markup-compatibility/2006">
          <mc:Choice Requires="x14">
            <control shapeId="9283" r:id="rId34" name="Check Box 67">
              <controlPr locked="0" defaultSize="0" autoFill="0" autoLine="0" autoPict="0">
                <anchor moveWithCells="1">
                  <from>
                    <xdr:col>14</xdr:col>
                    <xdr:colOff>30480</xdr:colOff>
                    <xdr:row>20</xdr:row>
                    <xdr:rowOff>144780</xdr:rowOff>
                  </from>
                  <to>
                    <xdr:col>15</xdr:col>
                    <xdr:colOff>45720</xdr:colOff>
                    <xdr:row>22</xdr:row>
                    <xdr:rowOff>0</xdr:rowOff>
                  </to>
                </anchor>
              </controlPr>
            </control>
          </mc:Choice>
        </mc:AlternateContent>
        <mc:AlternateContent xmlns:mc="http://schemas.openxmlformats.org/markup-compatibility/2006">
          <mc:Choice Requires="x14">
            <control shapeId="9288" r:id="rId35" name="Check Box 72">
              <controlPr locked="0" defaultSize="0" autoFill="0" autoLine="0" autoPict="0">
                <anchor moveWithCells="1">
                  <from>
                    <xdr:col>1</xdr:col>
                    <xdr:colOff>30480</xdr:colOff>
                    <xdr:row>22</xdr:row>
                    <xdr:rowOff>144780</xdr:rowOff>
                  </from>
                  <to>
                    <xdr:col>2</xdr:col>
                    <xdr:colOff>45720</xdr:colOff>
                    <xdr:row>24</xdr:row>
                    <xdr:rowOff>0</xdr:rowOff>
                  </to>
                </anchor>
              </controlPr>
            </control>
          </mc:Choice>
        </mc:AlternateContent>
        <mc:AlternateContent xmlns:mc="http://schemas.openxmlformats.org/markup-compatibility/2006">
          <mc:Choice Requires="x14">
            <control shapeId="9289" r:id="rId36" name="Check Box 73">
              <controlPr locked="0" defaultSize="0" autoFill="0" autoLine="0" autoPict="0">
                <anchor moveWithCells="1">
                  <from>
                    <xdr:col>14</xdr:col>
                    <xdr:colOff>30480</xdr:colOff>
                    <xdr:row>22</xdr:row>
                    <xdr:rowOff>144780</xdr:rowOff>
                  </from>
                  <to>
                    <xdr:col>15</xdr:col>
                    <xdr:colOff>45720</xdr:colOff>
                    <xdr:row>24</xdr:row>
                    <xdr:rowOff>0</xdr:rowOff>
                  </to>
                </anchor>
              </controlPr>
            </control>
          </mc:Choice>
        </mc:AlternateContent>
        <mc:AlternateContent xmlns:mc="http://schemas.openxmlformats.org/markup-compatibility/2006">
          <mc:Choice Requires="x14">
            <control shapeId="9290" r:id="rId37" name="Check Box 74">
              <controlPr locked="0" defaultSize="0" autoFill="0" autoLine="0" autoPict="0">
                <anchor moveWithCells="1">
                  <from>
                    <xdr:col>1</xdr:col>
                    <xdr:colOff>30480</xdr:colOff>
                    <xdr:row>22</xdr:row>
                    <xdr:rowOff>144780</xdr:rowOff>
                  </from>
                  <to>
                    <xdr:col>2</xdr:col>
                    <xdr:colOff>45720</xdr:colOff>
                    <xdr:row>24</xdr:row>
                    <xdr:rowOff>0</xdr:rowOff>
                  </to>
                </anchor>
              </controlPr>
            </control>
          </mc:Choice>
        </mc:AlternateContent>
        <mc:AlternateContent xmlns:mc="http://schemas.openxmlformats.org/markup-compatibility/2006">
          <mc:Choice Requires="x14">
            <control shapeId="9291" r:id="rId38" name="Check Box 75">
              <controlPr locked="0" defaultSize="0" autoFill="0" autoLine="0" autoPict="0">
                <anchor moveWithCells="1">
                  <from>
                    <xdr:col>14</xdr:col>
                    <xdr:colOff>30480</xdr:colOff>
                    <xdr:row>22</xdr:row>
                    <xdr:rowOff>144780</xdr:rowOff>
                  </from>
                  <to>
                    <xdr:col>15</xdr:col>
                    <xdr:colOff>45720</xdr:colOff>
                    <xdr:row>24</xdr:row>
                    <xdr:rowOff>0</xdr:rowOff>
                  </to>
                </anchor>
              </controlPr>
            </control>
          </mc:Choice>
        </mc:AlternateContent>
        <mc:AlternateContent xmlns:mc="http://schemas.openxmlformats.org/markup-compatibility/2006">
          <mc:Choice Requires="x14">
            <control shapeId="9296" r:id="rId39" name="Check Box 80">
              <controlPr locked="0" defaultSize="0" autoFill="0" autoLine="0" autoPict="0">
                <anchor moveWithCells="1">
                  <from>
                    <xdr:col>1</xdr:col>
                    <xdr:colOff>30480</xdr:colOff>
                    <xdr:row>24</xdr:row>
                    <xdr:rowOff>144780</xdr:rowOff>
                  </from>
                  <to>
                    <xdr:col>2</xdr:col>
                    <xdr:colOff>45720</xdr:colOff>
                    <xdr:row>26</xdr:row>
                    <xdr:rowOff>0</xdr:rowOff>
                  </to>
                </anchor>
              </controlPr>
            </control>
          </mc:Choice>
        </mc:AlternateContent>
        <mc:AlternateContent xmlns:mc="http://schemas.openxmlformats.org/markup-compatibility/2006">
          <mc:Choice Requires="x14">
            <control shapeId="9297" r:id="rId40" name="Check Box 81">
              <controlPr locked="0" defaultSize="0" autoFill="0" autoLine="0" autoPict="0">
                <anchor moveWithCells="1">
                  <from>
                    <xdr:col>14</xdr:col>
                    <xdr:colOff>30480</xdr:colOff>
                    <xdr:row>24</xdr:row>
                    <xdr:rowOff>144780</xdr:rowOff>
                  </from>
                  <to>
                    <xdr:col>15</xdr:col>
                    <xdr:colOff>45720</xdr:colOff>
                    <xdr:row>26</xdr:row>
                    <xdr:rowOff>0</xdr:rowOff>
                  </to>
                </anchor>
              </controlPr>
            </control>
          </mc:Choice>
        </mc:AlternateContent>
        <mc:AlternateContent xmlns:mc="http://schemas.openxmlformats.org/markup-compatibility/2006">
          <mc:Choice Requires="x14">
            <control shapeId="9298" r:id="rId41" name="Check Box 82">
              <controlPr locked="0" defaultSize="0" autoFill="0" autoLine="0" autoPict="0">
                <anchor moveWithCells="1">
                  <from>
                    <xdr:col>1</xdr:col>
                    <xdr:colOff>30480</xdr:colOff>
                    <xdr:row>24</xdr:row>
                    <xdr:rowOff>144780</xdr:rowOff>
                  </from>
                  <to>
                    <xdr:col>2</xdr:col>
                    <xdr:colOff>45720</xdr:colOff>
                    <xdr:row>26</xdr:row>
                    <xdr:rowOff>0</xdr:rowOff>
                  </to>
                </anchor>
              </controlPr>
            </control>
          </mc:Choice>
        </mc:AlternateContent>
        <mc:AlternateContent xmlns:mc="http://schemas.openxmlformats.org/markup-compatibility/2006">
          <mc:Choice Requires="x14">
            <control shapeId="9299" r:id="rId42" name="Check Box 83">
              <controlPr locked="0" defaultSize="0" autoFill="0" autoLine="0" autoPict="0">
                <anchor moveWithCells="1">
                  <from>
                    <xdr:col>14</xdr:col>
                    <xdr:colOff>30480</xdr:colOff>
                    <xdr:row>24</xdr:row>
                    <xdr:rowOff>144780</xdr:rowOff>
                  </from>
                  <to>
                    <xdr:col>15</xdr:col>
                    <xdr:colOff>45720</xdr:colOff>
                    <xdr:row>26</xdr:row>
                    <xdr:rowOff>0</xdr:rowOff>
                  </to>
                </anchor>
              </controlPr>
            </control>
          </mc:Choice>
        </mc:AlternateContent>
        <mc:AlternateContent xmlns:mc="http://schemas.openxmlformats.org/markup-compatibility/2006">
          <mc:Choice Requires="x14">
            <control shapeId="9304" r:id="rId43" name="Check Box 88">
              <controlPr locked="0" defaultSize="0" autoFill="0" autoLine="0" autoPict="0">
                <anchor moveWithCells="1">
                  <from>
                    <xdr:col>1</xdr:col>
                    <xdr:colOff>30480</xdr:colOff>
                    <xdr:row>26</xdr:row>
                    <xdr:rowOff>144780</xdr:rowOff>
                  </from>
                  <to>
                    <xdr:col>2</xdr:col>
                    <xdr:colOff>45720</xdr:colOff>
                    <xdr:row>28</xdr:row>
                    <xdr:rowOff>0</xdr:rowOff>
                  </to>
                </anchor>
              </controlPr>
            </control>
          </mc:Choice>
        </mc:AlternateContent>
        <mc:AlternateContent xmlns:mc="http://schemas.openxmlformats.org/markup-compatibility/2006">
          <mc:Choice Requires="x14">
            <control shapeId="9305" r:id="rId44" name="Check Box 89">
              <controlPr locked="0" defaultSize="0" autoFill="0" autoLine="0" autoPict="0">
                <anchor moveWithCells="1">
                  <from>
                    <xdr:col>14</xdr:col>
                    <xdr:colOff>30480</xdr:colOff>
                    <xdr:row>26</xdr:row>
                    <xdr:rowOff>144780</xdr:rowOff>
                  </from>
                  <to>
                    <xdr:col>15</xdr:col>
                    <xdr:colOff>45720</xdr:colOff>
                    <xdr:row>28</xdr:row>
                    <xdr:rowOff>0</xdr:rowOff>
                  </to>
                </anchor>
              </controlPr>
            </control>
          </mc:Choice>
        </mc:AlternateContent>
        <mc:AlternateContent xmlns:mc="http://schemas.openxmlformats.org/markup-compatibility/2006">
          <mc:Choice Requires="x14">
            <control shapeId="9306" r:id="rId45" name="Check Box 90">
              <controlPr locked="0" defaultSize="0" autoFill="0" autoLine="0" autoPict="0">
                <anchor moveWithCells="1">
                  <from>
                    <xdr:col>1</xdr:col>
                    <xdr:colOff>30480</xdr:colOff>
                    <xdr:row>26</xdr:row>
                    <xdr:rowOff>144780</xdr:rowOff>
                  </from>
                  <to>
                    <xdr:col>2</xdr:col>
                    <xdr:colOff>45720</xdr:colOff>
                    <xdr:row>28</xdr:row>
                    <xdr:rowOff>0</xdr:rowOff>
                  </to>
                </anchor>
              </controlPr>
            </control>
          </mc:Choice>
        </mc:AlternateContent>
        <mc:AlternateContent xmlns:mc="http://schemas.openxmlformats.org/markup-compatibility/2006">
          <mc:Choice Requires="x14">
            <control shapeId="9307" r:id="rId46" name="Check Box 91">
              <controlPr locked="0" defaultSize="0" autoFill="0" autoLine="0" autoPict="0">
                <anchor moveWithCells="1">
                  <from>
                    <xdr:col>14</xdr:col>
                    <xdr:colOff>30480</xdr:colOff>
                    <xdr:row>26</xdr:row>
                    <xdr:rowOff>144780</xdr:rowOff>
                  </from>
                  <to>
                    <xdr:col>15</xdr:col>
                    <xdr:colOff>45720</xdr:colOff>
                    <xdr:row>28</xdr:row>
                    <xdr:rowOff>0</xdr:rowOff>
                  </to>
                </anchor>
              </controlPr>
            </control>
          </mc:Choice>
        </mc:AlternateContent>
        <mc:AlternateContent xmlns:mc="http://schemas.openxmlformats.org/markup-compatibility/2006">
          <mc:Choice Requires="x14">
            <control shapeId="9308" r:id="rId47" name="Check Box 92">
              <controlPr locked="0" defaultSize="0" autoFill="0" autoLine="0" autoPict="0">
                <anchor moveWithCells="1">
                  <from>
                    <xdr:col>1</xdr:col>
                    <xdr:colOff>30480</xdr:colOff>
                    <xdr:row>28</xdr:row>
                    <xdr:rowOff>144780</xdr:rowOff>
                  </from>
                  <to>
                    <xdr:col>2</xdr:col>
                    <xdr:colOff>45720</xdr:colOff>
                    <xdr:row>30</xdr:row>
                    <xdr:rowOff>0</xdr:rowOff>
                  </to>
                </anchor>
              </controlPr>
            </control>
          </mc:Choice>
        </mc:AlternateContent>
        <mc:AlternateContent xmlns:mc="http://schemas.openxmlformats.org/markup-compatibility/2006">
          <mc:Choice Requires="x14">
            <control shapeId="9309" r:id="rId48" name="Check Box 93">
              <controlPr locked="0" defaultSize="0" autoFill="0" autoLine="0" autoPict="0">
                <anchor moveWithCells="1">
                  <from>
                    <xdr:col>14</xdr:col>
                    <xdr:colOff>30480</xdr:colOff>
                    <xdr:row>28</xdr:row>
                    <xdr:rowOff>144780</xdr:rowOff>
                  </from>
                  <to>
                    <xdr:col>15</xdr:col>
                    <xdr:colOff>45720</xdr:colOff>
                    <xdr:row>30</xdr:row>
                    <xdr:rowOff>0</xdr:rowOff>
                  </to>
                </anchor>
              </controlPr>
            </control>
          </mc:Choice>
        </mc:AlternateContent>
        <mc:AlternateContent xmlns:mc="http://schemas.openxmlformats.org/markup-compatibility/2006">
          <mc:Choice Requires="x14">
            <control shapeId="9310" r:id="rId49" name="Check Box 94">
              <controlPr locked="0" defaultSize="0" autoFill="0" autoLine="0" autoPict="0">
                <anchor moveWithCells="1">
                  <from>
                    <xdr:col>1</xdr:col>
                    <xdr:colOff>30480</xdr:colOff>
                    <xdr:row>28</xdr:row>
                    <xdr:rowOff>144780</xdr:rowOff>
                  </from>
                  <to>
                    <xdr:col>2</xdr:col>
                    <xdr:colOff>45720</xdr:colOff>
                    <xdr:row>30</xdr:row>
                    <xdr:rowOff>0</xdr:rowOff>
                  </to>
                </anchor>
              </controlPr>
            </control>
          </mc:Choice>
        </mc:AlternateContent>
        <mc:AlternateContent xmlns:mc="http://schemas.openxmlformats.org/markup-compatibility/2006">
          <mc:Choice Requires="x14">
            <control shapeId="9311" r:id="rId50" name="Check Box 95">
              <controlPr locked="0" defaultSize="0" autoFill="0" autoLine="0" autoPict="0">
                <anchor moveWithCells="1">
                  <from>
                    <xdr:col>14</xdr:col>
                    <xdr:colOff>30480</xdr:colOff>
                    <xdr:row>28</xdr:row>
                    <xdr:rowOff>144780</xdr:rowOff>
                  </from>
                  <to>
                    <xdr:col>15</xdr:col>
                    <xdr:colOff>45720</xdr:colOff>
                    <xdr:row>30</xdr:row>
                    <xdr:rowOff>0</xdr:rowOff>
                  </to>
                </anchor>
              </controlPr>
            </control>
          </mc:Choice>
        </mc:AlternateContent>
        <mc:AlternateContent xmlns:mc="http://schemas.openxmlformats.org/markup-compatibility/2006">
          <mc:Choice Requires="x14">
            <control shapeId="9316" r:id="rId51" name="Check Box 100">
              <controlPr locked="0" defaultSize="0" autoFill="0" autoLine="0" autoPict="0">
                <anchor moveWithCells="1">
                  <from>
                    <xdr:col>1</xdr:col>
                    <xdr:colOff>30480</xdr:colOff>
                    <xdr:row>30</xdr:row>
                    <xdr:rowOff>144780</xdr:rowOff>
                  </from>
                  <to>
                    <xdr:col>2</xdr:col>
                    <xdr:colOff>45720</xdr:colOff>
                    <xdr:row>32</xdr:row>
                    <xdr:rowOff>0</xdr:rowOff>
                  </to>
                </anchor>
              </controlPr>
            </control>
          </mc:Choice>
        </mc:AlternateContent>
        <mc:AlternateContent xmlns:mc="http://schemas.openxmlformats.org/markup-compatibility/2006">
          <mc:Choice Requires="x14">
            <control shapeId="9317" r:id="rId52" name="Check Box 101">
              <controlPr locked="0" defaultSize="0" autoFill="0" autoLine="0" autoPict="0">
                <anchor moveWithCells="1">
                  <from>
                    <xdr:col>14</xdr:col>
                    <xdr:colOff>30480</xdr:colOff>
                    <xdr:row>30</xdr:row>
                    <xdr:rowOff>144780</xdr:rowOff>
                  </from>
                  <to>
                    <xdr:col>15</xdr:col>
                    <xdr:colOff>45720</xdr:colOff>
                    <xdr:row>32</xdr:row>
                    <xdr:rowOff>0</xdr:rowOff>
                  </to>
                </anchor>
              </controlPr>
            </control>
          </mc:Choice>
        </mc:AlternateContent>
        <mc:AlternateContent xmlns:mc="http://schemas.openxmlformats.org/markup-compatibility/2006">
          <mc:Choice Requires="x14">
            <control shapeId="9318" r:id="rId53" name="Check Box 102">
              <controlPr locked="0" defaultSize="0" autoFill="0" autoLine="0" autoPict="0">
                <anchor moveWithCells="1">
                  <from>
                    <xdr:col>1</xdr:col>
                    <xdr:colOff>30480</xdr:colOff>
                    <xdr:row>30</xdr:row>
                    <xdr:rowOff>144780</xdr:rowOff>
                  </from>
                  <to>
                    <xdr:col>2</xdr:col>
                    <xdr:colOff>45720</xdr:colOff>
                    <xdr:row>32</xdr:row>
                    <xdr:rowOff>0</xdr:rowOff>
                  </to>
                </anchor>
              </controlPr>
            </control>
          </mc:Choice>
        </mc:AlternateContent>
        <mc:AlternateContent xmlns:mc="http://schemas.openxmlformats.org/markup-compatibility/2006">
          <mc:Choice Requires="x14">
            <control shapeId="9319" r:id="rId54" name="Check Box 103">
              <controlPr locked="0" defaultSize="0" autoFill="0" autoLine="0" autoPict="0">
                <anchor moveWithCells="1">
                  <from>
                    <xdr:col>14</xdr:col>
                    <xdr:colOff>30480</xdr:colOff>
                    <xdr:row>30</xdr:row>
                    <xdr:rowOff>144780</xdr:rowOff>
                  </from>
                  <to>
                    <xdr:col>15</xdr:col>
                    <xdr:colOff>45720</xdr:colOff>
                    <xdr:row>32</xdr:row>
                    <xdr:rowOff>0</xdr:rowOff>
                  </to>
                </anchor>
              </controlPr>
            </control>
          </mc:Choice>
        </mc:AlternateContent>
        <mc:AlternateContent xmlns:mc="http://schemas.openxmlformats.org/markup-compatibility/2006">
          <mc:Choice Requires="x14">
            <control shapeId="9324" r:id="rId55" name="Check Box 108">
              <controlPr locked="0" defaultSize="0" autoFill="0" autoLine="0" autoPict="0">
                <anchor moveWithCells="1">
                  <from>
                    <xdr:col>1</xdr:col>
                    <xdr:colOff>30480</xdr:colOff>
                    <xdr:row>32</xdr:row>
                    <xdr:rowOff>144780</xdr:rowOff>
                  </from>
                  <to>
                    <xdr:col>2</xdr:col>
                    <xdr:colOff>45720</xdr:colOff>
                    <xdr:row>34</xdr:row>
                    <xdr:rowOff>0</xdr:rowOff>
                  </to>
                </anchor>
              </controlPr>
            </control>
          </mc:Choice>
        </mc:AlternateContent>
        <mc:AlternateContent xmlns:mc="http://schemas.openxmlformats.org/markup-compatibility/2006">
          <mc:Choice Requires="x14">
            <control shapeId="9325" r:id="rId56" name="Check Box 109">
              <controlPr locked="0" defaultSize="0" autoFill="0" autoLine="0" autoPict="0">
                <anchor moveWithCells="1">
                  <from>
                    <xdr:col>14</xdr:col>
                    <xdr:colOff>30480</xdr:colOff>
                    <xdr:row>32</xdr:row>
                    <xdr:rowOff>144780</xdr:rowOff>
                  </from>
                  <to>
                    <xdr:col>15</xdr:col>
                    <xdr:colOff>45720</xdr:colOff>
                    <xdr:row>34</xdr:row>
                    <xdr:rowOff>0</xdr:rowOff>
                  </to>
                </anchor>
              </controlPr>
            </control>
          </mc:Choice>
        </mc:AlternateContent>
        <mc:AlternateContent xmlns:mc="http://schemas.openxmlformats.org/markup-compatibility/2006">
          <mc:Choice Requires="x14">
            <control shapeId="9326" r:id="rId57" name="Check Box 110">
              <controlPr locked="0" defaultSize="0" autoFill="0" autoLine="0" autoPict="0">
                <anchor moveWithCells="1">
                  <from>
                    <xdr:col>1</xdr:col>
                    <xdr:colOff>30480</xdr:colOff>
                    <xdr:row>32</xdr:row>
                    <xdr:rowOff>144780</xdr:rowOff>
                  </from>
                  <to>
                    <xdr:col>2</xdr:col>
                    <xdr:colOff>45720</xdr:colOff>
                    <xdr:row>34</xdr:row>
                    <xdr:rowOff>0</xdr:rowOff>
                  </to>
                </anchor>
              </controlPr>
            </control>
          </mc:Choice>
        </mc:AlternateContent>
        <mc:AlternateContent xmlns:mc="http://schemas.openxmlformats.org/markup-compatibility/2006">
          <mc:Choice Requires="x14">
            <control shapeId="9327" r:id="rId58" name="Check Box 111">
              <controlPr locked="0" defaultSize="0" autoFill="0" autoLine="0" autoPict="0">
                <anchor moveWithCells="1">
                  <from>
                    <xdr:col>14</xdr:col>
                    <xdr:colOff>30480</xdr:colOff>
                    <xdr:row>32</xdr:row>
                    <xdr:rowOff>144780</xdr:rowOff>
                  </from>
                  <to>
                    <xdr:col>15</xdr:col>
                    <xdr:colOff>45720</xdr:colOff>
                    <xdr:row>34</xdr:row>
                    <xdr:rowOff>0</xdr:rowOff>
                  </to>
                </anchor>
              </controlPr>
            </control>
          </mc:Choice>
        </mc:AlternateContent>
        <mc:AlternateContent xmlns:mc="http://schemas.openxmlformats.org/markup-compatibility/2006">
          <mc:Choice Requires="x14">
            <control shapeId="9328" r:id="rId59" name="Check Box 112">
              <controlPr locked="0" defaultSize="0" autoFill="0" autoLine="0" autoPict="0">
                <anchor moveWithCells="1">
                  <from>
                    <xdr:col>1</xdr:col>
                    <xdr:colOff>30480</xdr:colOff>
                    <xdr:row>34</xdr:row>
                    <xdr:rowOff>144780</xdr:rowOff>
                  </from>
                  <to>
                    <xdr:col>2</xdr:col>
                    <xdr:colOff>45720</xdr:colOff>
                    <xdr:row>36</xdr:row>
                    <xdr:rowOff>0</xdr:rowOff>
                  </to>
                </anchor>
              </controlPr>
            </control>
          </mc:Choice>
        </mc:AlternateContent>
        <mc:AlternateContent xmlns:mc="http://schemas.openxmlformats.org/markup-compatibility/2006">
          <mc:Choice Requires="x14">
            <control shapeId="9329" r:id="rId60" name="Check Box 113">
              <controlPr locked="0" defaultSize="0" autoFill="0" autoLine="0" autoPict="0">
                <anchor moveWithCells="1">
                  <from>
                    <xdr:col>14</xdr:col>
                    <xdr:colOff>30480</xdr:colOff>
                    <xdr:row>34</xdr:row>
                    <xdr:rowOff>144780</xdr:rowOff>
                  </from>
                  <to>
                    <xdr:col>15</xdr:col>
                    <xdr:colOff>45720</xdr:colOff>
                    <xdr:row>36</xdr:row>
                    <xdr:rowOff>0</xdr:rowOff>
                  </to>
                </anchor>
              </controlPr>
            </control>
          </mc:Choice>
        </mc:AlternateContent>
        <mc:AlternateContent xmlns:mc="http://schemas.openxmlformats.org/markup-compatibility/2006">
          <mc:Choice Requires="x14">
            <control shapeId="9330" r:id="rId61" name="Check Box 114">
              <controlPr locked="0" defaultSize="0" autoFill="0" autoLine="0" autoPict="0">
                <anchor moveWithCells="1">
                  <from>
                    <xdr:col>1</xdr:col>
                    <xdr:colOff>30480</xdr:colOff>
                    <xdr:row>34</xdr:row>
                    <xdr:rowOff>144780</xdr:rowOff>
                  </from>
                  <to>
                    <xdr:col>2</xdr:col>
                    <xdr:colOff>45720</xdr:colOff>
                    <xdr:row>36</xdr:row>
                    <xdr:rowOff>0</xdr:rowOff>
                  </to>
                </anchor>
              </controlPr>
            </control>
          </mc:Choice>
        </mc:AlternateContent>
        <mc:AlternateContent xmlns:mc="http://schemas.openxmlformats.org/markup-compatibility/2006">
          <mc:Choice Requires="x14">
            <control shapeId="9331" r:id="rId62" name="Check Box 115">
              <controlPr locked="0" defaultSize="0" autoFill="0" autoLine="0" autoPict="0">
                <anchor moveWithCells="1">
                  <from>
                    <xdr:col>14</xdr:col>
                    <xdr:colOff>30480</xdr:colOff>
                    <xdr:row>34</xdr:row>
                    <xdr:rowOff>144780</xdr:rowOff>
                  </from>
                  <to>
                    <xdr:col>15</xdr:col>
                    <xdr:colOff>45720</xdr:colOff>
                    <xdr:row>36</xdr:row>
                    <xdr:rowOff>0</xdr:rowOff>
                  </to>
                </anchor>
              </controlPr>
            </control>
          </mc:Choice>
        </mc:AlternateContent>
        <mc:AlternateContent xmlns:mc="http://schemas.openxmlformats.org/markup-compatibility/2006">
          <mc:Choice Requires="x14">
            <control shapeId="9336" r:id="rId63" name="Check Box 120">
              <controlPr locked="0" defaultSize="0" autoFill="0" autoLine="0" autoPict="0">
                <anchor moveWithCells="1">
                  <from>
                    <xdr:col>1</xdr:col>
                    <xdr:colOff>30480</xdr:colOff>
                    <xdr:row>36</xdr:row>
                    <xdr:rowOff>144780</xdr:rowOff>
                  </from>
                  <to>
                    <xdr:col>2</xdr:col>
                    <xdr:colOff>45720</xdr:colOff>
                    <xdr:row>38</xdr:row>
                    <xdr:rowOff>0</xdr:rowOff>
                  </to>
                </anchor>
              </controlPr>
            </control>
          </mc:Choice>
        </mc:AlternateContent>
        <mc:AlternateContent xmlns:mc="http://schemas.openxmlformats.org/markup-compatibility/2006">
          <mc:Choice Requires="x14">
            <control shapeId="9337" r:id="rId64" name="Check Box 121">
              <controlPr locked="0" defaultSize="0" autoFill="0" autoLine="0" autoPict="0">
                <anchor moveWithCells="1">
                  <from>
                    <xdr:col>14</xdr:col>
                    <xdr:colOff>30480</xdr:colOff>
                    <xdr:row>36</xdr:row>
                    <xdr:rowOff>144780</xdr:rowOff>
                  </from>
                  <to>
                    <xdr:col>15</xdr:col>
                    <xdr:colOff>45720</xdr:colOff>
                    <xdr:row>38</xdr:row>
                    <xdr:rowOff>0</xdr:rowOff>
                  </to>
                </anchor>
              </controlPr>
            </control>
          </mc:Choice>
        </mc:AlternateContent>
        <mc:AlternateContent xmlns:mc="http://schemas.openxmlformats.org/markup-compatibility/2006">
          <mc:Choice Requires="x14">
            <control shapeId="9338" r:id="rId65" name="Check Box 122">
              <controlPr locked="0" defaultSize="0" autoFill="0" autoLine="0" autoPict="0">
                <anchor moveWithCells="1">
                  <from>
                    <xdr:col>1</xdr:col>
                    <xdr:colOff>30480</xdr:colOff>
                    <xdr:row>36</xdr:row>
                    <xdr:rowOff>144780</xdr:rowOff>
                  </from>
                  <to>
                    <xdr:col>2</xdr:col>
                    <xdr:colOff>45720</xdr:colOff>
                    <xdr:row>38</xdr:row>
                    <xdr:rowOff>0</xdr:rowOff>
                  </to>
                </anchor>
              </controlPr>
            </control>
          </mc:Choice>
        </mc:AlternateContent>
        <mc:AlternateContent xmlns:mc="http://schemas.openxmlformats.org/markup-compatibility/2006">
          <mc:Choice Requires="x14">
            <control shapeId="9339" r:id="rId66" name="Check Box 123">
              <controlPr locked="0" defaultSize="0" autoFill="0" autoLine="0" autoPict="0">
                <anchor moveWithCells="1">
                  <from>
                    <xdr:col>14</xdr:col>
                    <xdr:colOff>30480</xdr:colOff>
                    <xdr:row>36</xdr:row>
                    <xdr:rowOff>144780</xdr:rowOff>
                  </from>
                  <to>
                    <xdr:col>15</xdr:col>
                    <xdr:colOff>45720</xdr:colOff>
                    <xdr:row>38</xdr:row>
                    <xdr:rowOff>0</xdr:rowOff>
                  </to>
                </anchor>
              </controlPr>
            </control>
          </mc:Choice>
        </mc:AlternateContent>
        <mc:AlternateContent xmlns:mc="http://schemas.openxmlformats.org/markup-compatibility/2006">
          <mc:Choice Requires="x14">
            <control shapeId="9344" r:id="rId67" name="Check Box 128">
              <controlPr locked="0" defaultSize="0" autoFill="0" autoLine="0" autoPict="0">
                <anchor moveWithCells="1">
                  <from>
                    <xdr:col>1</xdr:col>
                    <xdr:colOff>30480</xdr:colOff>
                    <xdr:row>38</xdr:row>
                    <xdr:rowOff>144780</xdr:rowOff>
                  </from>
                  <to>
                    <xdr:col>2</xdr:col>
                    <xdr:colOff>45720</xdr:colOff>
                    <xdr:row>40</xdr:row>
                    <xdr:rowOff>0</xdr:rowOff>
                  </to>
                </anchor>
              </controlPr>
            </control>
          </mc:Choice>
        </mc:AlternateContent>
        <mc:AlternateContent xmlns:mc="http://schemas.openxmlformats.org/markup-compatibility/2006">
          <mc:Choice Requires="x14">
            <control shapeId="9345" r:id="rId68" name="Check Box 129">
              <controlPr locked="0" defaultSize="0" autoFill="0" autoLine="0" autoPict="0">
                <anchor moveWithCells="1">
                  <from>
                    <xdr:col>14</xdr:col>
                    <xdr:colOff>30480</xdr:colOff>
                    <xdr:row>38</xdr:row>
                    <xdr:rowOff>144780</xdr:rowOff>
                  </from>
                  <to>
                    <xdr:col>15</xdr:col>
                    <xdr:colOff>45720</xdr:colOff>
                    <xdr:row>40</xdr:row>
                    <xdr:rowOff>0</xdr:rowOff>
                  </to>
                </anchor>
              </controlPr>
            </control>
          </mc:Choice>
        </mc:AlternateContent>
        <mc:AlternateContent xmlns:mc="http://schemas.openxmlformats.org/markup-compatibility/2006">
          <mc:Choice Requires="x14">
            <control shapeId="9346" r:id="rId69" name="Check Box 130">
              <controlPr locked="0" defaultSize="0" autoFill="0" autoLine="0" autoPict="0">
                <anchor moveWithCells="1">
                  <from>
                    <xdr:col>1</xdr:col>
                    <xdr:colOff>30480</xdr:colOff>
                    <xdr:row>38</xdr:row>
                    <xdr:rowOff>144780</xdr:rowOff>
                  </from>
                  <to>
                    <xdr:col>2</xdr:col>
                    <xdr:colOff>45720</xdr:colOff>
                    <xdr:row>40</xdr:row>
                    <xdr:rowOff>0</xdr:rowOff>
                  </to>
                </anchor>
              </controlPr>
            </control>
          </mc:Choice>
        </mc:AlternateContent>
        <mc:AlternateContent xmlns:mc="http://schemas.openxmlformats.org/markup-compatibility/2006">
          <mc:Choice Requires="x14">
            <control shapeId="9347" r:id="rId70" name="Check Box 131">
              <controlPr locked="0" defaultSize="0" autoFill="0" autoLine="0" autoPict="0">
                <anchor moveWithCells="1">
                  <from>
                    <xdr:col>14</xdr:col>
                    <xdr:colOff>30480</xdr:colOff>
                    <xdr:row>38</xdr:row>
                    <xdr:rowOff>144780</xdr:rowOff>
                  </from>
                  <to>
                    <xdr:col>15</xdr:col>
                    <xdr:colOff>45720</xdr:colOff>
                    <xdr:row>40</xdr:row>
                    <xdr:rowOff>0</xdr:rowOff>
                  </to>
                </anchor>
              </controlPr>
            </control>
          </mc:Choice>
        </mc:AlternateContent>
        <mc:AlternateContent xmlns:mc="http://schemas.openxmlformats.org/markup-compatibility/2006">
          <mc:Choice Requires="x14">
            <control shapeId="9217" r:id="rId71" name="Check Box 1">
              <controlPr locked="0" defaultSize="0" autoFill="0" autoLine="0" autoPict="0">
                <anchor moveWithCells="1">
                  <from>
                    <xdr:col>1</xdr:col>
                    <xdr:colOff>30480</xdr:colOff>
                    <xdr:row>14</xdr:row>
                    <xdr:rowOff>144780</xdr:rowOff>
                  </from>
                  <to>
                    <xdr:col>2</xdr:col>
                    <xdr:colOff>45720</xdr:colOff>
                    <xdr:row>16</xdr:row>
                    <xdr:rowOff>0</xdr:rowOff>
                  </to>
                </anchor>
              </controlPr>
            </control>
          </mc:Choice>
        </mc:AlternateContent>
        <mc:AlternateContent xmlns:mc="http://schemas.openxmlformats.org/markup-compatibility/2006">
          <mc:Choice Requires="x14">
            <control shapeId="9218" r:id="rId72" name="Check Box 2">
              <controlPr locked="0" defaultSize="0" autoFill="0" autoLine="0" autoPict="0">
                <anchor moveWithCells="1">
                  <from>
                    <xdr:col>1</xdr:col>
                    <xdr:colOff>30480</xdr:colOff>
                    <xdr:row>16</xdr:row>
                    <xdr:rowOff>144780</xdr:rowOff>
                  </from>
                  <to>
                    <xdr:col>2</xdr:col>
                    <xdr:colOff>45720</xdr:colOff>
                    <xdr:row>18</xdr:row>
                    <xdr:rowOff>0</xdr:rowOff>
                  </to>
                </anchor>
              </controlPr>
            </control>
          </mc:Choice>
        </mc:AlternateContent>
        <mc:AlternateContent xmlns:mc="http://schemas.openxmlformats.org/markup-compatibility/2006">
          <mc:Choice Requires="x14">
            <control shapeId="9230" r:id="rId73" name="Check Box 14">
              <controlPr locked="0" defaultSize="0" autoFill="0" autoLine="0" autoPict="0">
                <anchor moveWithCells="1">
                  <from>
                    <xdr:col>14</xdr:col>
                    <xdr:colOff>30480</xdr:colOff>
                    <xdr:row>14</xdr:row>
                    <xdr:rowOff>144780</xdr:rowOff>
                  </from>
                  <to>
                    <xdr:col>15</xdr:col>
                    <xdr:colOff>45720</xdr:colOff>
                    <xdr:row>16</xdr:row>
                    <xdr:rowOff>0</xdr:rowOff>
                  </to>
                </anchor>
              </controlPr>
            </control>
          </mc:Choice>
        </mc:AlternateContent>
        <mc:AlternateContent xmlns:mc="http://schemas.openxmlformats.org/markup-compatibility/2006">
          <mc:Choice Requires="x14">
            <control shapeId="9245" r:id="rId74" name="Check Box 29">
              <controlPr locked="0" defaultSize="0" autoFill="0" autoLine="0" autoPict="0">
                <anchor moveWithCells="1">
                  <from>
                    <xdr:col>14</xdr:col>
                    <xdr:colOff>30480</xdr:colOff>
                    <xdr:row>16</xdr:row>
                    <xdr:rowOff>144780</xdr:rowOff>
                  </from>
                  <to>
                    <xdr:col>15</xdr:col>
                    <xdr:colOff>45720</xdr:colOff>
                    <xdr:row>18</xdr:row>
                    <xdr:rowOff>0</xdr:rowOff>
                  </to>
                </anchor>
              </controlPr>
            </control>
          </mc:Choice>
        </mc:AlternateContent>
        <mc:AlternateContent xmlns:mc="http://schemas.openxmlformats.org/markup-compatibility/2006">
          <mc:Choice Requires="x14">
            <control shapeId="9266" r:id="rId75" name="Check Box 50">
              <controlPr locked="0" defaultSize="0" autoFill="0" autoLine="0" autoPict="0">
                <anchor moveWithCells="1">
                  <from>
                    <xdr:col>1</xdr:col>
                    <xdr:colOff>30480</xdr:colOff>
                    <xdr:row>16</xdr:row>
                    <xdr:rowOff>144780</xdr:rowOff>
                  </from>
                  <to>
                    <xdr:col>2</xdr:col>
                    <xdr:colOff>45720</xdr:colOff>
                    <xdr:row>18</xdr:row>
                    <xdr:rowOff>0</xdr:rowOff>
                  </to>
                </anchor>
              </controlPr>
            </control>
          </mc:Choice>
        </mc:AlternateContent>
        <mc:AlternateContent xmlns:mc="http://schemas.openxmlformats.org/markup-compatibility/2006">
          <mc:Choice Requires="x14">
            <control shapeId="9267" r:id="rId76" name="Check Box 51">
              <controlPr locked="0" defaultSize="0" autoFill="0" autoLine="0" autoPict="0">
                <anchor moveWithCells="1">
                  <from>
                    <xdr:col>14</xdr:col>
                    <xdr:colOff>30480</xdr:colOff>
                    <xdr:row>16</xdr:row>
                    <xdr:rowOff>144780</xdr:rowOff>
                  </from>
                  <to>
                    <xdr:col>15</xdr:col>
                    <xdr:colOff>45720</xdr:colOff>
                    <xdr:row>18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Z62"/>
  <sheetViews>
    <sheetView showGridLines="0" showRowColHeaders="0" zoomScale="120" zoomScaleNormal="120" workbookViewId="0">
      <selection activeCell="C9" sqref="C9:D9"/>
    </sheetView>
  </sheetViews>
  <sheetFormatPr defaultColWidth="3.88671875" defaultRowHeight="13.2" x14ac:dyDescent="0.25"/>
  <cols>
    <col min="1" max="1" width="4" bestFit="1" customWidth="1"/>
    <col min="2" max="2" width="4.33203125" customWidth="1"/>
    <col min="3" max="3" width="4" bestFit="1" customWidth="1"/>
    <col min="4" max="4" width="3.88671875" customWidth="1"/>
    <col min="14" max="14" width="4" bestFit="1" customWidth="1"/>
    <col min="15" max="16" width="4.33203125" customWidth="1"/>
    <col min="17" max="17" width="4" bestFit="1" customWidth="1"/>
    <col min="18" max="18" width="3.88671875" customWidth="1"/>
    <col min="27" max="27" width="3.88671875" style="50"/>
    <col min="28" max="30" width="0" hidden="1" customWidth="1"/>
    <col min="31" max="31" width="4" hidden="1" customWidth="1"/>
    <col min="32" max="32" width="7.33203125" hidden="1" customWidth="1"/>
    <col min="33" max="37" width="0" hidden="1" customWidth="1"/>
    <col min="38" max="38" width="8.44140625" hidden="1" customWidth="1"/>
    <col min="39" max="39" width="6.5546875" hidden="1" customWidth="1"/>
    <col min="40" max="40" width="0" hidden="1" customWidth="1"/>
  </cols>
  <sheetData>
    <row r="1" spans="1:52" ht="4.5" customHeight="1" x14ac:dyDescent="0.25"/>
    <row r="2" spans="1:52" ht="17.25" customHeight="1" x14ac:dyDescent="0.3">
      <c r="A2" s="109"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78"/>
      <c r="AB2" s="59"/>
      <c r="AC2" s="59"/>
      <c r="AD2" s="59"/>
      <c r="AE2" s="59"/>
      <c r="AF2" s="59"/>
      <c r="AG2" s="59"/>
      <c r="AH2" s="59"/>
      <c r="AI2" s="59"/>
      <c r="AJ2" s="59"/>
      <c r="AK2" s="59"/>
      <c r="AL2" s="59"/>
      <c r="AM2" s="59"/>
      <c r="AN2" s="59"/>
    </row>
    <row r="4" spans="1:52" ht="15.6" x14ac:dyDescent="0.3">
      <c r="A4" s="112" t="s">
        <v>1</v>
      </c>
      <c r="B4" s="113"/>
      <c r="C4" s="113"/>
      <c r="D4" s="113"/>
      <c r="E4" s="113"/>
      <c r="F4" s="113"/>
      <c r="G4" s="113"/>
      <c r="H4" s="119"/>
      <c r="I4" s="112" t="s">
        <v>2</v>
      </c>
      <c r="J4" s="113"/>
      <c r="K4" s="113"/>
      <c r="L4" s="113"/>
      <c r="M4" s="113"/>
      <c r="N4" s="113"/>
      <c r="O4" s="113"/>
      <c r="P4" s="119"/>
      <c r="Q4" s="112" t="s">
        <v>56</v>
      </c>
      <c r="R4" s="113"/>
      <c r="S4" s="113"/>
      <c r="T4" s="113"/>
      <c r="U4" s="113"/>
      <c r="V4" s="112" t="s">
        <v>55</v>
      </c>
      <c r="W4" s="113"/>
      <c r="X4" s="113"/>
      <c r="Y4" s="113"/>
      <c r="Z4" s="119"/>
      <c r="AA4" s="49"/>
    </row>
    <row r="5" spans="1:52" ht="22.5" customHeight="1" x14ac:dyDescent="0.25">
      <c r="A5" s="205" t="str">
        <f>IF('Page 1'!A5="","",'Page 1'!A5)</f>
        <v/>
      </c>
      <c r="B5" s="206"/>
      <c r="C5" s="206"/>
      <c r="D5" s="206"/>
      <c r="E5" s="206"/>
      <c r="F5" s="206"/>
      <c r="G5" s="206"/>
      <c r="H5" s="207"/>
      <c r="I5" s="208" t="str">
        <f>IF('Page 1'!I5="","",'Page 1'!I5)</f>
        <v/>
      </c>
      <c r="J5" s="209"/>
      <c r="K5" s="209"/>
      <c r="L5" s="209"/>
      <c r="M5" s="210"/>
      <c r="N5" s="209"/>
      <c r="O5" s="209"/>
      <c r="P5" s="211"/>
      <c r="Q5" s="208" t="str">
        <f>IF('Page 1'!Q5="","",'Page 1'!Q5)</f>
        <v/>
      </c>
      <c r="R5" s="209"/>
      <c r="S5" s="209"/>
      <c r="T5" s="209"/>
      <c r="U5" s="211"/>
      <c r="V5" s="114" t="str">
        <f>IF('Page 1'!V5="","",'Page 1'!V5)</f>
        <v/>
      </c>
      <c r="W5" s="115"/>
      <c r="X5" s="115"/>
      <c r="Y5" s="115"/>
      <c r="Z5" s="212"/>
      <c r="AA5" s="79"/>
      <c r="AL5" s="16" t="s">
        <v>21</v>
      </c>
      <c r="AW5" s="47"/>
      <c r="AX5" s="47"/>
      <c r="AY5" s="47"/>
      <c r="AZ5" s="47"/>
    </row>
    <row r="6" spans="1:52" ht="22.5" customHeight="1" x14ac:dyDescent="0.25">
      <c r="A6" s="56" t="s">
        <v>3</v>
      </c>
      <c r="B6" s="57"/>
      <c r="C6" s="57"/>
      <c r="D6" s="57"/>
      <c r="E6" s="57"/>
      <c r="F6" s="213" t="str">
        <f>IF('Page 1'!F6="","",'Page 1'!F6)</f>
        <v/>
      </c>
      <c r="G6" s="213"/>
      <c r="H6" s="213"/>
      <c r="I6" s="213"/>
      <c r="J6" s="213"/>
      <c r="K6" s="213"/>
      <c r="L6" s="214"/>
      <c r="M6" s="84" t="s">
        <v>4</v>
      </c>
      <c r="N6" s="83"/>
      <c r="O6" s="83"/>
      <c r="P6" s="124" t="str">
        <f>IF('Page 1'!P6="","",'Page 1'!P6)</f>
        <v/>
      </c>
      <c r="Q6" s="124"/>
      <c r="R6" s="124"/>
      <c r="S6" s="124"/>
      <c r="T6" s="124"/>
      <c r="U6" s="125"/>
      <c r="V6" s="57" t="s">
        <v>5</v>
      </c>
      <c r="W6" s="57"/>
      <c r="X6" s="73">
        <v>2</v>
      </c>
      <c r="Y6" s="75" t="s">
        <v>6</v>
      </c>
      <c r="Z6" s="41"/>
      <c r="AA6" s="80"/>
      <c r="AB6" s="17"/>
      <c r="AC6" s="17"/>
      <c r="AD6" s="17"/>
      <c r="AE6" s="17"/>
      <c r="AF6" s="17"/>
      <c r="AG6" s="17"/>
      <c r="AH6" s="17"/>
      <c r="AI6" s="17"/>
      <c r="AJ6" s="17"/>
      <c r="AK6" s="17"/>
      <c r="AL6" s="68">
        <f>SUM(C9:C47,P9:P47)</f>
        <v>0</v>
      </c>
      <c r="AM6" s="17"/>
      <c r="AN6" s="17"/>
      <c r="AO6" s="17"/>
      <c r="AP6" s="17"/>
      <c r="AQ6" s="17"/>
    </row>
    <row r="7" spans="1:52" ht="3" customHeight="1" x14ac:dyDescent="0.25">
      <c r="A7" s="1"/>
      <c r="B7" s="2"/>
      <c r="C7" s="2"/>
      <c r="D7" s="2"/>
      <c r="E7" s="2"/>
      <c r="F7" s="2"/>
      <c r="G7" s="2"/>
      <c r="H7" s="2"/>
      <c r="I7" s="2"/>
      <c r="J7" s="2"/>
      <c r="K7" s="2"/>
      <c r="L7" s="3"/>
      <c r="M7" s="2"/>
      <c r="N7" s="2"/>
      <c r="O7" s="2"/>
      <c r="P7" s="2"/>
      <c r="Q7" s="2"/>
      <c r="R7" s="2"/>
      <c r="S7" s="3"/>
      <c r="T7" s="1"/>
      <c r="U7" s="3"/>
      <c r="V7" s="2"/>
      <c r="W7" s="2"/>
      <c r="X7" s="2"/>
      <c r="Y7" s="2"/>
      <c r="Z7" s="67"/>
      <c r="AA7" s="81"/>
      <c r="AB7" s="17"/>
      <c r="AC7" s="17"/>
      <c r="AD7" s="17"/>
      <c r="AE7" s="17"/>
      <c r="AF7" s="17"/>
      <c r="AG7" s="17"/>
      <c r="AH7" s="17"/>
      <c r="AI7" s="17"/>
      <c r="AJ7" s="17"/>
      <c r="AK7" s="17"/>
      <c r="AL7" s="17"/>
      <c r="AM7" s="17"/>
      <c r="AN7" s="17"/>
      <c r="AO7" s="17"/>
      <c r="AP7" s="17"/>
      <c r="AQ7" s="17"/>
    </row>
    <row r="8" spans="1:52" ht="31.5" customHeight="1" x14ac:dyDescent="0.25">
      <c r="A8" s="40" t="s">
        <v>7</v>
      </c>
      <c r="B8" s="66" t="s">
        <v>8</v>
      </c>
      <c r="C8" s="192" t="s">
        <v>9</v>
      </c>
      <c r="D8" s="148"/>
      <c r="E8" s="147" t="s">
        <v>57</v>
      </c>
      <c r="F8" s="148"/>
      <c r="G8" s="192" t="s">
        <v>10</v>
      </c>
      <c r="H8" s="193"/>
      <c r="I8" s="193"/>
      <c r="J8" s="148"/>
      <c r="K8" s="201" t="s">
        <v>11</v>
      </c>
      <c r="L8" s="201"/>
      <c r="M8" s="201"/>
      <c r="N8" s="8" t="s">
        <v>7</v>
      </c>
      <c r="O8" s="61" t="s">
        <v>8</v>
      </c>
      <c r="P8" s="192" t="s">
        <v>9</v>
      </c>
      <c r="Q8" s="193"/>
      <c r="R8" s="147" t="s">
        <v>57</v>
      </c>
      <c r="S8" s="148"/>
      <c r="T8" s="192" t="s">
        <v>10</v>
      </c>
      <c r="U8" s="193"/>
      <c r="V8" s="193"/>
      <c r="W8" s="148"/>
      <c r="X8" s="201" t="s">
        <v>11</v>
      </c>
      <c r="Y8" s="201"/>
      <c r="Z8" s="201"/>
      <c r="AA8" s="69"/>
      <c r="AB8" s="17"/>
      <c r="AC8" s="17"/>
      <c r="AD8" s="17"/>
      <c r="AE8" s="17"/>
      <c r="AF8" s="17"/>
      <c r="AG8" s="17"/>
      <c r="AH8" s="17"/>
      <c r="AI8" s="17"/>
      <c r="AJ8" s="17"/>
      <c r="AK8" s="17"/>
      <c r="AL8" s="17" t="s">
        <v>12</v>
      </c>
      <c r="AM8" s="17" t="s">
        <v>13</v>
      </c>
      <c r="AN8" s="17"/>
      <c r="AO8" s="17"/>
      <c r="AP8" s="17"/>
      <c r="AQ8" s="17"/>
    </row>
    <row r="9" spans="1:52" ht="26.1" customHeight="1" x14ac:dyDescent="0.25">
      <c r="A9" s="20">
        <v>27</v>
      </c>
      <c r="B9" s="5" t="b">
        <v>0</v>
      </c>
      <c r="C9" s="195"/>
      <c r="D9" s="196"/>
      <c r="E9" s="199"/>
      <c r="F9" s="200"/>
      <c r="G9" s="189" t="s">
        <v>38</v>
      </c>
      <c r="H9" s="190"/>
      <c r="I9" s="190"/>
      <c r="J9" s="21"/>
      <c r="K9" s="202" t="s">
        <v>14</v>
      </c>
      <c r="L9" s="203"/>
      <c r="M9" s="6"/>
      <c r="N9" s="4">
        <v>47</v>
      </c>
      <c r="O9" s="7" t="b">
        <v>0</v>
      </c>
      <c r="P9" s="195"/>
      <c r="Q9" s="196"/>
      <c r="R9" s="199"/>
      <c r="S9" s="200"/>
      <c r="T9" s="189" t="s">
        <v>38</v>
      </c>
      <c r="U9" s="190"/>
      <c r="V9" s="190"/>
      <c r="W9" s="21"/>
      <c r="X9" s="204" t="s">
        <v>14</v>
      </c>
      <c r="Y9" s="179"/>
      <c r="Z9" s="6"/>
      <c r="AA9" s="48"/>
      <c r="AL9" t="str">
        <f>J9&amp;M9</f>
        <v/>
      </c>
      <c r="AM9" t="str">
        <f>W9&amp;Z9</f>
        <v/>
      </c>
    </row>
    <row r="10" spans="1:52" ht="3" customHeight="1" x14ac:dyDescent="0.25">
      <c r="A10" s="39"/>
      <c r="B10" s="9"/>
      <c r="C10" s="185"/>
      <c r="D10" s="191"/>
      <c r="E10" s="185"/>
      <c r="F10" s="186"/>
      <c r="G10" s="180"/>
      <c r="H10" s="181"/>
      <c r="I10" s="181"/>
      <c r="J10" s="182"/>
      <c r="K10" s="180"/>
      <c r="L10" s="181"/>
      <c r="M10" s="194"/>
      <c r="N10" s="8"/>
      <c r="O10" s="10"/>
      <c r="P10" s="185"/>
      <c r="Q10" s="191"/>
      <c r="R10" s="185"/>
      <c r="S10" s="186"/>
      <c r="T10" s="180"/>
      <c r="U10" s="181"/>
      <c r="V10" s="181"/>
      <c r="W10" s="182"/>
      <c r="X10" s="180"/>
      <c r="Y10" s="181"/>
      <c r="Z10" s="194"/>
      <c r="AA10" s="48"/>
    </row>
    <row r="11" spans="1:52" ht="26.1" customHeight="1" x14ac:dyDescent="0.25">
      <c r="A11" s="20">
        <v>28</v>
      </c>
      <c r="B11" s="5" t="b">
        <v>0</v>
      </c>
      <c r="C11" s="195"/>
      <c r="D11" s="196"/>
      <c r="E11" s="199"/>
      <c r="F11" s="200"/>
      <c r="G11" s="189" t="s">
        <v>38</v>
      </c>
      <c r="H11" s="190"/>
      <c r="I11" s="190"/>
      <c r="J11" s="21"/>
      <c r="K11" s="197" t="s">
        <v>14</v>
      </c>
      <c r="L11" s="198"/>
      <c r="M11" s="21"/>
      <c r="N11" s="4">
        <v>48</v>
      </c>
      <c r="O11" s="7" t="b">
        <v>0</v>
      </c>
      <c r="P11" s="195"/>
      <c r="Q11" s="196"/>
      <c r="R11" s="199"/>
      <c r="S11" s="200"/>
      <c r="T11" s="189" t="s">
        <v>38</v>
      </c>
      <c r="U11" s="190"/>
      <c r="V11" s="190"/>
      <c r="W11" s="21"/>
      <c r="X11" s="189" t="s">
        <v>14</v>
      </c>
      <c r="Y11" s="190"/>
      <c r="Z11" s="21"/>
      <c r="AA11" s="48"/>
      <c r="AL11" t="str">
        <f>J11&amp;M11</f>
        <v/>
      </c>
      <c r="AM11" t="str">
        <f>W11&amp;Z11</f>
        <v/>
      </c>
    </row>
    <row r="12" spans="1:52" ht="3" customHeight="1" x14ac:dyDescent="0.25">
      <c r="A12" s="39"/>
      <c r="B12" s="9"/>
      <c r="C12" s="185"/>
      <c r="D12" s="191"/>
      <c r="E12" s="71"/>
      <c r="F12" s="72"/>
      <c r="G12" s="180"/>
      <c r="H12" s="181"/>
      <c r="I12" s="181"/>
      <c r="J12" s="182"/>
      <c r="K12" s="180"/>
      <c r="L12" s="181"/>
      <c r="M12" s="194"/>
      <c r="N12" s="8"/>
      <c r="O12" s="10"/>
      <c r="P12" s="185"/>
      <c r="Q12" s="191"/>
      <c r="R12" s="185"/>
      <c r="S12" s="186"/>
      <c r="T12" s="180"/>
      <c r="U12" s="181"/>
      <c r="V12" s="181"/>
      <c r="W12" s="182"/>
      <c r="X12" s="180"/>
      <c r="Y12" s="181"/>
      <c r="Z12" s="194"/>
      <c r="AA12" s="48"/>
      <c r="AL12" t="str">
        <f>J12&amp;M12</f>
        <v/>
      </c>
      <c r="AM12" t="str">
        <f>W12&amp;Z12</f>
        <v/>
      </c>
    </row>
    <row r="13" spans="1:52" ht="26.1" customHeight="1" x14ac:dyDescent="0.25">
      <c r="A13" s="20">
        <v>29</v>
      </c>
      <c r="B13" s="5" t="b">
        <v>0</v>
      </c>
      <c r="C13" s="195"/>
      <c r="D13" s="196"/>
      <c r="E13" s="199"/>
      <c r="F13" s="200"/>
      <c r="G13" s="189" t="s">
        <v>38</v>
      </c>
      <c r="H13" s="190"/>
      <c r="I13" s="190"/>
      <c r="J13" s="21"/>
      <c r="K13" s="202" t="s">
        <v>14</v>
      </c>
      <c r="L13" s="203"/>
      <c r="M13" s="6"/>
      <c r="N13" s="4">
        <v>49</v>
      </c>
      <c r="O13" s="7" t="b">
        <v>0</v>
      </c>
      <c r="P13" s="195"/>
      <c r="Q13" s="196"/>
      <c r="R13" s="199"/>
      <c r="S13" s="200"/>
      <c r="T13" s="189" t="s">
        <v>38</v>
      </c>
      <c r="U13" s="190"/>
      <c r="V13" s="190"/>
      <c r="W13" s="21"/>
      <c r="X13" s="204" t="s">
        <v>14</v>
      </c>
      <c r="Y13" s="179"/>
      <c r="Z13" s="6"/>
      <c r="AA13" s="48"/>
      <c r="AL13" t="str">
        <f>J13&amp;M13</f>
        <v/>
      </c>
      <c r="AM13" t="str">
        <f>W13&amp;Z13</f>
        <v/>
      </c>
    </row>
    <row r="14" spans="1:52" ht="3" customHeight="1" x14ac:dyDescent="0.25">
      <c r="A14" s="39"/>
      <c r="B14" s="9"/>
      <c r="C14" s="185"/>
      <c r="D14" s="191"/>
      <c r="E14" s="185"/>
      <c r="F14" s="186"/>
      <c r="G14" s="180"/>
      <c r="H14" s="181"/>
      <c r="I14" s="181"/>
      <c r="J14" s="182"/>
      <c r="K14" s="180"/>
      <c r="L14" s="181"/>
      <c r="M14" s="194"/>
      <c r="N14" s="8"/>
      <c r="O14" s="10"/>
      <c r="P14" s="185"/>
      <c r="Q14" s="191"/>
      <c r="R14" s="185"/>
      <c r="S14" s="186"/>
      <c r="T14" s="180"/>
      <c r="U14" s="181"/>
      <c r="V14" s="181"/>
      <c r="W14" s="182"/>
      <c r="X14" s="180"/>
      <c r="Y14" s="181"/>
      <c r="Z14" s="194"/>
      <c r="AA14" s="48"/>
    </row>
    <row r="15" spans="1:52" ht="26.1" customHeight="1" x14ac:dyDescent="0.25">
      <c r="A15" s="20">
        <v>30</v>
      </c>
      <c r="B15" s="5" t="b">
        <v>0</v>
      </c>
      <c r="C15" s="195"/>
      <c r="D15" s="196"/>
      <c r="E15" s="199"/>
      <c r="F15" s="200"/>
      <c r="G15" s="189" t="s">
        <v>38</v>
      </c>
      <c r="H15" s="190"/>
      <c r="I15" s="190"/>
      <c r="J15" s="21"/>
      <c r="K15" s="197" t="s">
        <v>14</v>
      </c>
      <c r="L15" s="198"/>
      <c r="M15" s="21"/>
      <c r="N15" s="4">
        <v>50</v>
      </c>
      <c r="O15" s="70" t="b">
        <v>0</v>
      </c>
      <c r="P15" s="195"/>
      <c r="Q15" s="196"/>
      <c r="R15" s="199"/>
      <c r="S15" s="200"/>
      <c r="T15" s="189" t="s">
        <v>38</v>
      </c>
      <c r="U15" s="190"/>
      <c r="V15" s="190"/>
      <c r="W15" s="21"/>
      <c r="X15" s="189" t="s">
        <v>14</v>
      </c>
      <c r="Y15" s="190"/>
      <c r="Z15" s="21"/>
      <c r="AA15" s="48"/>
      <c r="AL15" t="str">
        <f>J15&amp;M15</f>
        <v/>
      </c>
      <c r="AM15" t="str">
        <f>W15&amp;Z15</f>
        <v/>
      </c>
    </row>
    <row r="16" spans="1:52" ht="3" customHeight="1" x14ac:dyDescent="0.25">
      <c r="A16" s="39"/>
      <c r="B16" s="9"/>
      <c r="C16" s="185"/>
      <c r="D16" s="191"/>
      <c r="E16" s="71"/>
      <c r="F16" s="72"/>
      <c r="G16" s="180"/>
      <c r="H16" s="181"/>
      <c r="I16" s="181"/>
      <c r="J16" s="182"/>
      <c r="K16" s="180"/>
      <c r="L16" s="181"/>
      <c r="M16" s="194"/>
      <c r="N16" s="8"/>
      <c r="O16" s="10"/>
      <c r="P16" s="185"/>
      <c r="Q16" s="191"/>
      <c r="R16" s="185"/>
      <c r="S16" s="186"/>
      <c r="T16" s="180"/>
      <c r="U16" s="181"/>
      <c r="V16" s="181"/>
      <c r="W16" s="182"/>
      <c r="X16" s="180"/>
      <c r="Y16" s="181"/>
      <c r="Z16" s="194"/>
      <c r="AA16" s="48"/>
      <c r="AL16" t="str">
        <f>J16&amp;M16</f>
        <v/>
      </c>
      <c r="AM16" t="str">
        <f>W16&amp;Z16</f>
        <v/>
      </c>
    </row>
    <row r="17" spans="1:39" ht="26.1" customHeight="1" x14ac:dyDescent="0.25">
      <c r="A17" s="20">
        <v>31</v>
      </c>
      <c r="B17" s="5" t="b">
        <v>0</v>
      </c>
      <c r="C17" s="195"/>
      <c r="D17" s="196"/>
      <c r="E17" s="199"/>
      <c r="F17" s="200"/>
      <c r="G17" s="189" t="s">
        <v>38</v>
      </c>
      <c r="H17" s="190"/>
      <c r="I17" s="190"/>
      <c r="J17" s="21"/>
      <c r="K17" s="202" t="s">
        <v>14</v>
      </c>
      <c r="L17" s="203"/>
      <c r="M17" s="6"/>
      <c r="N17" s="4">
        <v>51</v>
      </c>
      <c r="O17" s="7" t="b">
        <v>0</v>
      </c>
      <c r="P17" s="195"/>
      <c r="Q17" s="196"/>
      <c r="R17" s="199"/>
      <c r="S17" s="200"/>
      <c r="T17" s="189" t="s">
        <v>38</v>
      </c>
      <c r="U17" s="190"/>
      <c r="V17" s="190"/>
      <c r="W17" s="21"/>
      <c r="X17" s="204" t="s">
        <v>14</v>
      </c>
      <c r="Y17" s="179"/>
      <c r="Z17" s="6"/>
      <c r="AA17" s="48"/>
      <c r="AL17" t="str">
        <f>J17&amp;M17</f>
        <v/>
      </c>
      <c r="AM17" t="str">
        <f>W17&amp;Z17</f>
        <v/>
      </c>
    </row>
    <row r="18" spans="1:39" ht="3" customHeight="1" x14ac:dyDescent="0.25">
      <c r="A18" s="39"/>
      <c r="B18" s="9"/>
      <c r="C18" s="185"/>
      <c r="D18" s="191"/>
      <c r="E18" s="185"/>
      <c r="F18" s="186"/>
      <c r="G18" s="180"/>
      <c r="H18" s="181"/>
      <c r="I18" s="181"/>
      <c r="J18" s="182"/>
      <c r="K18" s="180"/>
      <c r="L18" s="181"/>
      <c r="M18" s="194"/>
      <c r="N18" s="8"/>
      <c r="O18" s="10"/>
      <c r="P18" s="185"/>
      <c r="Q18" s="191"/>
      <c r="R18" s="185"/>
      <c r="S18" s="186"/>
      <c r="T18" s="180"/>
      <c r="U18" s="181"/>
      <c r="V18" s="181"/>
      <c r="W18" s="182"/>
      <c r="X18" s="180"/>
      <c r="Y18" s="181"/>
      <c r="Z18" s="194"/>
      <c r="AA18" s="48"/>
    </row>
    <row r="19" spans="1:39" ht="26.1" customHeight="1" x14ac:dyDescent="0.25">
      <c r="A19" s="20">
        <v>32</v>
      </c>
      <c r="B19" s="5" t="b">
        <v>0</v>
      </c>
      <c r="C19" s="195"/>
      <c r="D19" s="196"/>
      <c r="E19" s="199"/>
      <c r="F19" s="200"/>
      <c r="G19" s="189" t="s">
        <v>38</v>
      </c>
      <c r="H19" s="190"/>
      <c r="I19" s="190"/>
      <c r="J19" s="21"/>
      <c r="K19" s="197" t="s">
        <v>14</v>
      </c>
      <c r="L19" s="198"/>
      <c r="M19" s="21"/>
      <c r="N19" s="4">
        <v>52</v>
      </c>
      <c r="O19" s="7" t="b">
        <v>0</v>
      </c>
      <c r="P19" s="195"/>
      <c r="Q19" s="196"/>
      <c r="R19" s="199"/>
      <c r="S19" s="200"/>
      <c r="T19" s="189" t="s">
        <v>38</v>
      </c>
      <c r="U19" s="190"/>
      <c r="V19" s="190"/>
      <c r="W19" s="21"/>
      <c r="X19" s="189" t="s">
        <v>14</v>
      </c>
      <c r="Y19" s="190"/>
      <c r="Z19" s="21"/>
      <c r="AA19" s="48"/>
      <c r="AL19" t="str">
        <f>J19&amp;M19</f>
        <v/>
      </c>
      <c r="AM19" t="str">
        <f>W19&amp;Z19</f>
        <v/>
      </c>
    </row>
    <row r="20" spans="1:39" ht="3" customHeight="1" x14ac:dyDescent="0.25">
      <c r="A20" s="39"/>
      <c r="B20" s="9"/>
      <c r="C20" s="185"/>
      <c r="D20" s="191"/>
      <c r="E20" s="71"/>
      <c r="F20" s="72"/>
      <c r="G20" s="180"/>
      <c r="H20" s="181"/>
      <c r="I20" s="181"/>
      <c r="J20" s="182"/>
      <c r="K20" s="180"/>
      <c r="L20" s="181"/>
      <c r="M20" s="194"/>
      <c r="N20" s="8"/>
      <c r="O20" s="10"/>
      <c r="P20" s="185"/>
      <c r="Q20" s="191"/>
      <c r="R20" s="185"/>
      <c r="S20" s="186"/>
      <c r="T20" s="180"/>
      <c r="U20" s="181"/>
      <c r="V20" s="181"/>
      <c r="W20" s="182"/>
      <c r="X20" s="180"/>
      <c r="Y20" s="181"/>
      <c r="Z20" s="194"/>
      <c r="AA20" s="48"/>
      <c r="AL20" t="str">
        <f>J20&amp;M20</f>
        <v/>
      </c>
      <c r="AM20" t="str">
        <f>W20&amp;Z20</f>
        <v/>
      </c>
    </row>
    <row r="21" spans="1:39" ht="26.1" customHeight="1" x14ac:dyDescent="0.25">
      <c r="A21" s="20">
        <v>33</v>
      </c>
      <c r="B21" s="5" t="b">
        <v>0</v>
      </c>
      <c r="C21" s="195"/>
      <c r="D21" s="196"/>
      <c r="E21" s="199"/>
      <c r="F21" s="200"/>
      <c r="G21" s="189" t="s">
        <v>38</v>
      </c>
      <c r="H21" s="190"/>
      <c r="I21" s="190"/>
      <c r="J21" s="21"/>
      <c r="K21" s="202" t="s">
        <v>14</v>
      </c>
      <c r="L21" s="203"/>
      <c r="M21" s="6"/>
      <c r="N21" s="4">
        <v>53</v>
      </c>
      <c r="O21" s="7" t="b">
        <v>0</v>
      </c>
      <c r="P21" s="195"/>
      <c r="Q21" s="196"/>
      <c r="R21" s="199"/>
      <c r="S21" s="200"/>
      <c r="T21" s="189" t="s">
        <v>38</v>
      </c>
      <c r="U21" s="190"/>
      <c r="V21" s="190"/>
      <c r="W21" s="21"/>
      <c r="X21" s="204" t="s">
        <v>14</v>
      </c>
      <c r="Y21" s="179"/>
      <c r="Z21" s="6"/>
      <c r="AA21" s="48"/>
      <c r="AL21" t="str">
        <f>J21&amp;M21</f>
        <v/>
      </c>
      <c r="AM21" t="str">
        <f>W21&amp;Z21</f>
        <v/>
      </c>
    </row>
    <row r="22" spans="1:39" ht="3" customHeight="1" x14ac:dyDescent="0.25">
      <c r="A22" s="39">
        <v>34</v>
      </c>
      <c r="B22" s="9"/>
      <c r="C22" s="185"/>
      <c r="D22" s="191"/>
      <c r="E22" s="185"/>
      <c r="F22" s="186"/>
      <c r="G22" s="180"/>
      <c r="H22" s="181"/>
      <c r="I22" s="181"/>
      <c r="J22" s="182"/>
      <c r="K22" s="180"/>
      <c r="L22" s="181"/>
      <c r="M22" s="194"/>
      <c r="N22" s="8"/>
      <c r="O22" s="10"/>
      <c r="P22" s="185"/>
      <c r="Q22" s="191"/>
      <c r="R22" s="185"/>
      <c r="S22" s="186"/>
      <c r="T22" s="180"/>
      <c r="U22" s="181"/>
      <c r="V22" s="181"/>
      <c r="W22" s="182"/>
      <c r="X22" s="180"/>
      <c r="Y22" s="181"/>
      <c r="Z22" s="194"/>
      <c r="AA22" s="48"/>
    </row>
    <row r="23" spans="1:39" ht="26.1" customHeight="1" x14ac:dyDescent="0.25">
      <c r="A23" s="20">
        <v>34</v>
      </c>
      <c r="B23" s="5" t="b">
        <v>0</v>
      </c>
      <c r="C23" s="195"/>
      <c r="D23" s="196"/>
      <c r="E23" s="199"/>
      <c r="F23" s="200"/>
      <c r="G23" s="189" t="s">
        <v>38</v>
      </c>
      <c r="H23" s="190"/>
      <c r="I23" s="190"/>
      <c r="J23" s="21"/>
      <c r="K23" s="197" t="s">
        <v>14</v>
      </c>
      <c r="L23" s="198"/>
      <c r="M23" s="21"/>
      <c r="N23" s="4">
        <v>54</v>
      </c>
      <c r="O23" s="7" t="b">
        <v>0</v>
      </c>
      <c r="P23" s="195"/>
      <c r="Q23" s="196"/>
      <c r="R23" s="199"/>
      <c r="S23" s="200"/>
      <c r="T23" s="189" t="s">
        <v>38</v>
      </c>
      <c r="U23" s="190"/>
      <c r="V23" s="190"/>
      <c r="W23" s="21"/>
      <c r="X23" s="189" t="s">
        <v>14</v>
      </c>
      <c r="Y23" s="190"/>
      <c r="Z23" s="21"/>
      <c r="AA23" s="48"/>
      <c r="AL23" t="str">
        <f>J23&amp;M23</f>
        <v/>
      </c>
      <c r="AM23" t="str">
        <f>W23&amp;Z23</f>
        <v/>
      </c>
    </row>
    <row r="24" spans="1:39" ht="3" customHeight="1" x14ac:dyDescent="0.25">
      <c r="A24" s="39"/>
      <c r="B24" s="9"/>
      <c r="C24" s="185"/>
      <c r="D24" s="191"/>
      <c r="E24" s="71"/>
      <c r="F24" s="72"/>
      <c r="G24" s="180"/>
      <c r="H24" s="181"/>
      <c r="I24" s="181"/>
      <c r="J24" s="182"/>
      <c r="K24" s="180"/>
      <c r="L24" s="181"/>
      <c r="M24" s="194"/>
      <c r="N24" s="8"/>
      <c r="O24" s="10"/>
      <c r="P24" s="185"/>
      <c r="Q24" s="191"/>
      <c r="R24" s="185"/>
      <c r="S24" s="186"/>
      <c r="T24" s="180"/>
      <c r="U24" s="181"/>
      <c r="V24" s="181"/>
      <c r="W24" s="182"/>
      <c r="X24" s="180"/>
      <c r="Y24" s="181"/>
      <c r="Z24" s="194"/>
      <c r="AA24" s="48"/>
      <c r="AL24" t="str">
        <f>J24&amp;M24</f>
        <v/>
      </c>
      <c r="AM24" t="str">
        <f>W24&amp;Z24</f>
        <v/>
      </c>
    </row>
    <row r="25" spans="1:39" ht="26.1" customHeight="1" x14ac:dyDescent="0.25">
      <c r="A25" s="20">
        <v>35</v>
      </c>
      <c r="B25" s="5" t="b">
        <v>0</v>
      </c>
      <c r="C25" s="195"/>
      <c r="D25" s="196"/>
      <c r="E25" s="199"/>
      <c r="F25" s="200"/>
      <c r="G25" s="189" t="s">
        <v>38</v>
      </c>
      <c r="H25" s="190"/>
      <c r="I25" s="190"/>
      <c r="J25" s="21"/>
      <c r="K25" s="202" t="s">
        <v>14</v>
      </c>
      <c r="L25" s="203"/>
      <c r="M25" s="6"/>
      <c r="N25" s="4">
        <v>55</v>
      </c>
      <c r="O25" s="7" t="b">
        <v>0</v>
      </c>
      <c r="P25" s="195"/>
      <c r="Q25" s="196"/>
      <c r="R25" s="199"/>
      <c r="S25" s="200"/>
      <c r="T25" s="189" t="s">
        <v>38</v>
      </c>
      <c r="U25" s="190"/>
      <c r="V25" s="190"/>
      <c r="W25" s="21"/>
      <c r="X25" s="204" t="s">
        <v>14</v>
      </c>
      <c r="Y25" s="179"/>
      <c r="Z25" s="6"/>
      <c r="AA25" s="48"/>
      <c r="AL25" t="str">
        <f>J25&amp;M25</f>
        <v/>
      </c>
      <c r="AM25" t="str">
        <f>W25&amp;Z25</f>
        <v/>
      </c>
    </row>
    <row r="26" spans="1:39" ht="3" customHeight="1" x14ac:dyDescent="0.25">
      <c r="A26" s="39"/>
      <c r="B26" s="9"/>
      <c r="C26" s="185"/>
      <c r="D26" s="191"/>
      <c r="E26" s="185"/>
      <c r="F26" s="186"/>
      <c r="G26" s="180"/>
      <c r="H26" s="181"/>
      <c r="I26" s="181"/>
      <c r="J26" s="182"/>
      <c r="K26" s="180"/>
      <c r="L26" s="181"/>
      <c r="M26" s="194"/>
      <c r="N26" s="8">
        <v>56</v>
      </c>
      <c r="O26" s="10"/>
      <c r="P26" s="185"/>
      <c r="Q26" s="191"/>
      <c r="R26" s="185"/>
      <c r="S26" s="186"/>
      <c r="T26" s="180"/>
      <c r="U26" s="181"/>
      <c r="V26" s="181"/>
      <c r="W26" s="182"/>
      <c r="X26" s="180"/>
      <c r="Y26" s="181"/>
      <c r="Z26" s="194"/>
      <c r="AA26" s="48"/>
    </row>
    <row r="27" spans="1:39" ht="26.1" customHeight="1" x14ac:dyDescent="0.25">
      <c r="A27" s="20">
        <v>36</v>
      </c>
      <c r="B27" s="5" t="b">
        <v>0</v>
      </c>
      <c r="C27" s="195"/>
      <c r="D27" s="196"/>
      <c r="E27" s="199"/>
      <c r="F27" s="200"/>
      <c r="G27" s="189" t="s">
        <v>38</v>
      </c>
      <c r="H27" s="190"/>
      <c r="I27" s="190"/>
      <c r="J27" s="21"/>
      <c r="K27" s="197" t="s">
        <v>14</v>
      </c>
      <c r="L27" s="198"/>
      <c r="M27" s="21"/>
      <c r="N27" s="4">
        <v>56</v>
      </c>
      <c r="O27" s="7" t="b">
        <v>0</v>
      </c>
      <c r="P27" s="195"/>
      <c r="Q27" s="196"/>
      <c r="R27" s="199"/>
      <c r="S27" s="200"/>
      <c r="T27" s="189" t="s">
        <v>38</v>
      </c>
      <c r="U27" s="190"/>
      <c r="V27" s="190"/>
      <c r="W27" s="21"/>
      <c r="X27" s="189" t="s">
        <v>14</v>
      </c>
      <c r="Y27" s="190"/>
      <c r="Z27" s="21"/>
      <c r="AA27" s="48"/>
      <c r="AL27" t="str">
        <f>J27&amp;M27</f>
        <v/>
      </c>
      <c r="AM27" t="str">
        <f>W27&amp;Z27</f>
        <v/>
      </c>
    </row>
    <row r="28" spans="1:39" ht="3" customHeight="1" x14ac:dyDescent="0.25">
      <c r="A28" s="39"/>
      <c r="B28" s="9"/>
      <c r="C28" s="185"/>
      <c r="D28" s="191"/>
      <c r="E28" s="71"/>
      <c r="F28" s="72"/>
      <c r="G28" s="180"/>
      <c r="H28" s="181"/>
      <c r="I28" s="181"/>
      <c r="J28" s="182"/>
      <c r="K28" s="180"/>
      <c r="L28" s="181"/>
      <c r="M28" s="194"/>
      <c r="N28" s="8"/>
      <c r="O28" s="10"/>
      <c r="P28" s="185"/>
      <c r="Q28" s="191"/>
      <c r="R28" s="185"/>
      <c r="S28" s="186"/>
      <c r="T28" s="180"/>
      <c r="U28" s="181"/>
      <c r="V28" s="181"/>
      <c r="W28" s="182"/>
      <c r="X28" s="180"/>
      <c r="Y28" s="181"/>
      <c r="Z28" s="194"/>
      <c r="AA28" s="48"/>
      <c r="AL28" t="str">
        <f>J28&amp;M28</f>
        <v/>
      </c>
      <c r="AM28" t="str">
        <f>W28&amp;Z28</f>
        <v/>
      </c>
    </row>
    <row r="29" spans="1:39" ht="26.1" customHeight="1" x14ac:dyDescent="0.25">
      <c r="A29" s="20">
        <v>37</v>
      </c>
      <c r="B29" s="5" t="b">
        <v>0</v>
      </c>
      <c r="C29" s="195"/>
      <c r="D29" s="196"/>
      <c r="E29" s="199"/>
      <c r="F29" s="200"/>
      <c r="G29" s="189" t="s">
        <v>38</v>
      </c>
      <c r="H29" s="190"/>
      <c r="I29" s="190"/>
      <c r="J29" s="21"/>
      <c r="K29" s="202" t="s">
        <v>14</v>
      </c>
      <c r="L29" s="203"/>
      <c r="M29" s="6"/>
      <c r="N29" s="4">
        <v>57</v>
      </c>
      <c r="O29" s="7" t="b">
        <v>0</v>
      </c>
      <c r="P29" s="195"/>
      <c r="Q29" s="196"/>
      <c r="R29" s="199"/>
      <c r="S29" s="200"/>
      <c r="T29" s="189" t="s">
        <v>38</v>
      </c>
      <c r="U29" s="190"/>
      <c r="V29" s="190"/>
      <c r="W29" s="21"/>
      <c r="X29" s="204" t="s">
        <v>14</v>
      </c>
      <c r="Y29" s="179"/>
      <c r="Z29" s="6"/>
      <c r="AA29" s="48"/>
      <c r="AL29" t="str">
        <f>J29&amp;M29</f>
        <v/>
      </c>
      <c r="AM29" t="str">
        <f>W29&amp;Z29</f>
        <v/>
      </c>
    </row>
    <row r="30" spans="1:39" ht="3" customHeight="1" x14ac:dyDescent="0.25">
      <c r="A30" s="39"/>
      <c r="B30" s="9"/>
      <c r="C30" s="185"/>
      <c r="D30" s="191"/>
      <c r="E30" s="185"/>
      <c r="F30" s="186"/>
      <c r="G30" s="180"/>
      <c r="H30" s="181"/>
      <c r="I30" s="181"/>
      <c r="J30" s="182"/>
      <c r="K30" s="180"/>
      <c r="L30" s="181"/>
      <c r="M30" s="194"/>
      <c r="N30" s="8"/>
      <c r="O30" s="10"/>
      <c r="P30" s="185"/>
      <c r="Q30" s="191"/>
      <c r="R30" s="185"/>
      <c r="S30" s="186"/>
      <c r="T30" s="180"/>
      <c r="U30" s="181"/>
      <c r="V30" s="181"/>
      <c r="W30" s="182"/>
      <c r="X30" s="180"/>
      <c r="Y30" s="181"/>
      <c r="Z30" s="194"/>
      <c r="AA30" s="48"/>
    </row>
    <row r="31" spans="1:39" ht="26.1" customHeight="1" x14ac:dyDescent="0.25">
      <c r="A31" s="20">
        <v>38</v>
      </c>
      <c r="B31" s="5" t="b">
        <v>0</v>
      </c>
      <c r="C31" s="195"/>
      <c r="D31" s="196"/>
      <c r="E31" s="199"/>
      <c r="F31" s="200"/>
      <c r="G31" s="189" t="s">
        <v>38</v>
      </c>
      <c r="H31" s="190"/>
      <c r="I31" s="190"/>
      <c r="J31" s="21"/>
      <c r="K31" s="197" t="s">
        <v>14</v>
      </c>
      <c r="L31" s="198"/>
      <c r="M31" s="21"/>
      <c r="N31" s="4">
        <v>58</v>
      </c>
      <c r="O31" s="7" t="b">
        <v>0</v>
      </c>
      <c r="P31" s="195"/>
      <c r="Q31" s="196"/>
      <c r="R31" s="199"/>
      <c r="S31" s="200"/>
      <c r="T31" s="189" t="s">
        <v>38</v>
      </c>
      <c r="U31" s="190"/>
      <c r="V31" s="190"/>
      <c r="W31" s="21"/>
      <c r="X31" s="189" t="s">
        <v>14</v>
      </c>
      <c r="Y31" s="190"/>
      <c r="Z31" s="21"/>
      <c r="AA31" s="48"/>
      <c r="AL31" t="str">
        <f>J31&amp;M31</f>
        <v/>
      </c>
      <c r="AM31" t="str">
        <f>W31&amp;Z31</f>
        <v/>
      </c>
    </row>
    <row r="32" spans="1:39" ht="3" customHeight="1" x14ac:dyDescent="0.25">
      <c r="A32" s="39"/>
      <c r="B32" s="9"/>
      <c r="C32" s="185"/>
      <c r="D32" s="191"/>
      <c r="E32" s="71"/>
      <c r="F32" s="72"/>
      <c r="G32" s="180"/>
      <c r="H32" s="181"/>
      <c r="I32" s="181"/>
      <c r="J32" s="182"/>
      <c r="K32" s="180"/>
      <c r="L32" s="181"/>
      <c r="M32" s="194"/>
      <c r="N32" s="8"/>
      <c r="O32" s="10"/>
      <c r="P32" s="185"/>
      <c r="Q32" s="191"/>
      <c r="R32" s="185"/>
      <c r="S32" s="186"/>
      <c r="T32" s="180"/>
      <c r="U32" s="181"/>
      <c r="V32" s="181"/>
      <c r="W32" s="182"/>
      <c r="X32" s="180"/>
      <c r="Y32" s="181"/>
      <c r="Z32" s="194"/>
      <c r="AA32" s="48"/>
      <c r="AL32" t="str">
        <f>J32&amp;M32</f>
        <v/>
      </c>
      <c r="AM32" t="str">
        <f>W32&amp;Z32</f>
        <v/>
      </c>
    </row>
    <row r="33" spans="1:39" ht="26.1" customHeight="1" x14ac:dyDescent="0.25">
      <c r="A33" s="20">
        <v>39</v>
      </c>
      <c r="B33" s="5" t="b">
        <v>0</v>
      </c>
      <c r="C33" s="195"/>
      <c r="D33" s="196"/>
      <c r="E33" s="199"/>
      <c r="F33" s="200"/>
      <c r="G33" s="189" t="s">
        <v>38</v>
      </c>
      <c r="H33" s="190"/>
      <c r="I33" s="190"/>
      <c r="J33" s="21"/>
      <c r="K33" s="202" t="s">
        <v>14</v>
      </c>
      <c r="L33" s="203"/>
      <c r="M33" s="6"/>
      <c r="N33" s="4">
        <v>59</v>
      </c>
      <c r="O33" s="7" t="b">
        <v>0</v>
      </c>
      <c r="P33" s="195"/>
      <c r="Q33" s="196"/>
      <c r="R33" s="199"/>
      <c r="S33" s="200"/>
      <c r="T33" s="189" t="s">
        <v>38</v>
      </c>
      <c r="U33" s="190"/>
      <c r="V33" s="190"/>
      <c r="W33" s="21"/>
      <c r="X33" s="204" t="s">
        <v>14</v>
      </c>
      <c r="Y33" s="179"/>
      <c r="Z33" s="6"/>
      <c r="AA33" s="48"/>
      <c r="AL33" t="str">
        <f>J33&amp;M33</f>
        <v/>
      </c>
      <c r="AM33" t="str">
        <f>W33&amp;Z33</f>
        <v/>
      </c>
    </row>
    <row r="34" spans="1:39" ht="3" customHeight="1" x14ac:dyDescent="0.25">
      <c r="A34" s="39"/>
      <c r="B34" s="9"/>
      <c r="C34" s="185"/>
      <c r="D34" s="191"/>
      <c r="E34" s="185"/>
      <c r="F34" s="186"/>
      <c r="G34" s="180"/>
      <c r="H34" s="181"/>
      <c r="I34" s="181"/>
      <c r="J34" s="182"/>
      <c r="K34" s="180"/>
      <c r="L34" s="181"/>
      <c r="M34" s="194"/>
      <c r="N34" s="8"/>
      <c r="O34" s="10"/>
      <c r="P34" s="185"/>
      <c r="Q34" s="191"/>
      <c r="R34" s="185"/>
      <c r="S34" s="186"/>
      <c r="T34" s="180"/>
      <c r="U34" s="181"/>
      <c r="V34" s="181"/>
      <c r="W34" s="182"/>
      <c r="X34" s="180"/>
      <c r="Y34" s="181"/>
      <c r="Z34" s="194"/>
      <c r="AA34" s="48"/>
    </row>
    <row r="35" spans="1:39" ht="26.1" customHeight="1" x14ac:dyDescent="0.25">
      <c r="A35" s="20">
        <v>40</v>
      </c>
      <c r="B35" s="5" t="b">
        <v>0</v>
      </c>
      <c r="C35" s="195"/>
      <c r="D35" s="196"/>
      <c r="E35" s="199"/>
      <c r="F35" s="200"/>
      <c r="G35" s="189" t="s">
        <v>38</v>
      </c>
      <c r="H35" s="190"/>
      <c r="I35" s="190"/>
      <c r="J35" s="21"/>
      <c r="K35" s="197" t="s">
        <v>14</v>
      </c>
      <c r="L35" s="198"/>
      <c r="M35" s="21"/>
      <c r="N35" s="4">
        <v>60</v>
      </c>
      <c r="O35" s="7" t="b">
        <v>0</v>
      </c>
      <c r="P35" s="195"/>
      <c r="Q35" s="196"/>
      <c r="R35" s="199"/>
      <c r="S35" s="200"/>
      <c r="T35" s="189" t="s">
        <v>38</v>
      </c>
      <c r="U35" s="190"/>
      <c r="V35" s="190"/>
      <c r="W35" s="21"/>
      <c r="X35" s="189" t="s">
        <v>14</v>
      </c>
      <c r="Y35" s="190"/>
      <c r="Z35" s="21"/>
      <c r="AA35" s="48"/>
      <c r="AL35" t="str">
        <f>J35&amp;M35</f>
        <v/>
      </c>
      <c r="AM35" t="str">
        <f>W35&amp;Z35</f>
        <v/>
      </c>
    </row>
    <row r="36" spans="1:39" ht="3" customHeight="1" x14ac:dyDescent="0.25">
      <c r="A36" s="39"/>
      <c r="B36" s="9"/>
      <c r="C36" s="185"/>
      <c r="D36" s="191"/>
      <c r="E36" s="71"/>
      <c r="F36" s="72"/>
      <c r="G36" s="180"/>
      <c r="H36" s="181"/>
      <c r="I36" s="181"/>
      <c r="J36" s="182"/>
      <c r="K36" s="180"/>
      <c r="L36" s="181"/>
      <c r="M36" s="194"/>
      <c r="N36" s="8"/>
      <c r="O36" s="10"/>
      <c r="P36" s="185"/>
      <c r="Q36" s="191"/>
      <c r="R36" s="185"/>
      <c r="S36" s="186"/>
      <c r="T36" s="180"/>
      <c r="U36" s="181"/>
      <c r="V36" s="181"/>
      <c r="W36" s="182"/>
      <c r="X36" s="180"/>
      <c r="Y36" s="181"/>
      <c r="Z36" s="194"/>
      <c r="AA36" s="48"/>
      <c r="AL36" t="str">
        <f>J36&amp;M36</f>
        <v/>
      </c>
      <c r="AM36" t="str">
        <f>W36&amp;Z36</f>
        <v/>
      </c>
    </row>
    <row r="37" spans="1:39" ht="26.1" customHeight="1" x14ac:dyDescent="0.25">
      <c r="A37" s="20">
        <v>41</v>
      </c>
      <c r="B37" s="5" t="b">
        <v>0</v>
      </c>
      <c r="C37" s="195"/>
      <c r="D37" s="196"/>
      <c r="E37" s="199"/>
      <c r="F37" s="200"/>
      <c r="G37" s="189" t="s">
        <v>38</v>
      </c>
      <c r="H37" s="190"/>
      <c r="I37" s="190"/>
      <c r="J37" s="21"/>
      <c r="K37" s="202" t="s">
        <v>14</v>
      </c>
      <c r="L37" s="203"/>
      <c r="M37" s="6"/>
      <c r="N37" s="4">
        <v>61</v>
      </c>
      <c r="O37" s="7" t="b">
        <v>0</v>
      </c>
      <c r="P37" s="195"/>
      <c r="Q37" s="196"/>
      <c r="R37" s="199"/>
      <c r="S37" s="200"/>
      <c r="T37" s="189" t="s">
        <v>38</v>
      </c>
      <c r="U37" s="190"/>
      <c r="V37" s="190"/>
      <c r="W37" s="21"/>
      <c r="X37" s="204" t="s">
        <v>14</v>
      </c>
      <c r="Y37" s="179"/>
      <c r="Z37" s="6"/>
      <c r="AA37" s="48"/>
      <c r="AL37" t="str">
        <f>J37&amp;M37</f>
        <v/>
      </c>
      <c r="AM37" t="str">
        <f>W37&amp;Z37</f>
        <v/>
      </c>
    </row>
    <row r="38" spans="1:39" ht="3" customHeight="1" x14ac:dyDescent="0.25">
      <c r="A38" s="39"/>
      <c r="B38" s="9"/>
      <c r="C38" s="185"/>
      <c r="D38" s="191"/>
      <c r="E38" s="185"/>
      <c r="F38" s="186"/>
      <c r="G38" s="180"/>
      <c r="H38" s="181"/>
      <c r="I38" s="181"/>
      <c r="J38" s="182"/>
      <c r="K38" s="180"/>
      <c r="L38" s="181"/>
      <c r="M38" s="194"/>
      <c r="N38" s="8"/>
      <c r="O38" s="10"/>
      <c r="P38" s="185"/>
      <c r="Q38" s="191"/>
      <c r="R38" s="185"/>
      <c r="S38" s="186"/>
      <c r="T38" s="180"/>
      <c r="U38" s="181"/>
      <c r="V38" s="181"/>
      <c r="W38" s="182"/>
      <c r="X38" s="180"/>
      <c r="Y38" s="181"/>
      <c r="Z38" s="194"/>
      <c r="AA38" s="48"/>
    </row>
    <row r="39" spans="1:39" ht="26.1" customHeight="1" x14ac:dyDescent="0.25">
      <c r="A39" s="20">
        <v>42</v>
      </c>
      <c r="B39" s="5" t="b">
        <v>0</v>
      </c>
      <c r="C39" s="195"/>
      <c r="D39" s="196"/>
      <c r="E39" s="199"/>
      <c r="F39" s="200"/>
      <c r="G39" s="189" t="s">
        <v>38</v>
      </c>
      <c r="H39" s="190"/>
      <c r="I39" s="190"/>
      <c r="J39" s="21"/>
      <c r="K39" s="197" t="s">
        <v>14</v>
      </c>
      <c r="L39" s="198"/>
      <c r="M39" s="21"/>
      <c r="N39" s="4">
        <v>62</v>
      </c>
      <c r="O39" s="7" t="b">
        <v>0</v>
      </c>
      <c r="P39" s="195"/>
      <c r="Q39" s="196"/>
      <c r="R39" s="199"/>
      <c r="S39" s="200"/>
      <c r="T39" s="189" t="s">
        <v>38</v>
      </c>
      <c r="U39" s="190"/>
      <c r="V39" s="190"/>
      <c r="W39" s="21"/>
      <c r="X39" s="189" t="s">
        <v>14</v>
      </c>
      <c r="Y39" s="190"/>
      <c r="Z39" s="21"/>
      <c r="AA39" s="48"/>
      <c r="AL39" t="str">
        <f>J39&amp;M39</f>
        <v/>
      </c>
      <c r="AM39" t="str">
        <f>W39&amp;Z39</f>
        <v/>
      </c>
    </row>
    <row r="40" spans="1:39" ht="3" customHeight="1" x14ac:dyDescent="0.25">
      <c r="A40" s="39"/>
      <c r="B40" s="9"/>
      <c r="C40" s="185"/>
      <c r="D40" s="191"/>
      <c r="E40" s="71"/>
      <c r="F40" s="72"/>
      <c r="G40" s="180"/>
      <c r="H40" s="181"/>
      <c r="I40" s="181"/>
      <c r="J40" s="182"/>
      <c r="K40" s="180"/>
      <c r="L40" s="181"/>
      <c r="M40" s="194"/>
      <c r="N40" s="8"/>
      <c r="O40" s="10"/>
      <c r="P40" s="185"/>
      <c r="Q40" s="191"/>
      <c r="R40" s="185"/>
      <c r="S40" s="186"/>
      <c r="T40" s="180"/>
      <c r="U40" s="181"/>
      <c r="V40" s="181"/>
      <c r="W40" s="182"/>
      <c r="X40" s="180"/>
      <c r="Y40" s="181"/>
      <c r="Z40" s="194"/>
      <c r="AA40" s="48"/>
      <c r="AL40" t="str">
        <f>J40&amp;M40</f>
        <v/>
      </c>
      <c r="AM40" t="str">
        <f>W40&amp;Z40</f>
        <v/>
      </c>
    </row>
    <row r="41" spans="1:39" ht="26.1" customHeight="1" x14ac:dyDescent="0.25">
      <c r="A41" s="20">
        <v>43</v>
      </c>
      <c r="B41" s="5" t="b">
        <v>0</v>
      </c>
      <c r="C41" s="195"/>
      <c r="D41" s="196"/>
      <c r="E41" s="199"/>
      <c r="F41" s="200"/>
      <c r="G41" s="189" t="s">
        <v>38</v>
      </c>
      <c r="H41" s="190"/>
      <c r="I41" s="190"/>
      <c r="J41" s="21"/>
      <c r="K41" s="202" t="s">
        <v>14</v>
      </c>
      <c r="L41" s="203"/>
      <c r="M41" s="6"/>
      <c r="N41" s="4">
        <v>63</v>
      </c>
      <c r="O41" s="7" t="b">
        <v>0</v>
      </c>
      <c r="P41" s="195"/>
      <c r="Q41" s="196"/>
      <c r="R41" s="199"/>
      <c r="S41" s="200"/>
      <c r="T41" s="189" t="s">
        <v>38</v>
      </c>
      <c r="U41" s="190"/>
      <c r="V41" s="190"/>
      <c r="W41" s="21"/>
      <c r="X41" s="204" t="s">
        <v>14</v>
      </c>
      <c r="Y41" s="179"/>
      <c r="Z41" s="6"/>
      <c r="AA41" s="48"/>
      <c r="AL41" t="str">
        <f>J41&amp;M41</f>
        <v/>
      </c>
      <c r="AM41" t="str">
        <f>W41&amp;Z41</f>
        <v/>
      </c>
    </row>
    <row r="42" spans="1:39" ht="3" customHeight="1" x14ac:dyDescent="0.25">
      <c r="A42" s="39"/>
      <c r="B42" s="9"/>
      <c r="C42" s="185"/>
      <c r="D42" s="191"/>
      <c r="E42" s="185"/>
      <c r="F42" s="186"/>
      <c r="G42" s="180"/>
      <c r="H42" s="181"/>
      <c r="I42" s="181"/>
      <c r="J42" s="182"/>
      <c r="K42" s="180"/>
      <c r="L42" s="181"/>
      <c r="M42" s="194"/>
      <c r="N42" s="8"/>
      <c r="O42" s="10"/>
      <c r="P42" s="185"/>
      <c r="Q42" s="191"/>
      <c r="R42" s="185"/>
      <c r="S42" s="186"/>
      <c r="T42" s="180"/>
      <c r="U42" s="181"/>
      <c r="V42" s="181"/>
      <c r="W42" s="182"/>
      <c r="X42" s="180"/>
      <c r="Y42" s="181"/>
      <c r="Z42" s="194"/>
      <c r="AA42" s="48"/>
    </row>
    <row r="43" spans="1:39" ht="26.1" customHeight="1" x14ac:dyDescent="0.25">
      <c r="A43" s="20">
        <v>44</v>
      </c>
      <c r="B43" s="5" t="b">
        <v>0</v>
      </c>
      <c r="C43" s="195"/>
      <c r="D43" s="196"/>
      <c r="E43" s="199"/>
      <c r="F43" s="200"/>
      <c r="G43" s="189" t="s">
        <v>38</v>
      </c>
      <c r="H43" s="190"/>
      <c r="I43" s="190"/>
      <c r="J43" s="21"/>
      <c r="K43" s="197" t="s">
        <v>14</v>
      </c>
      <c r="L43" s="198"/>
      <c r="M43" s="21"/>
      <c r="N43" s="4">
        <v>64</v>
      </c>
      <c r="O43" s="7" t="b">
        <v>0</v>
      </c>
      <c r="P43" s="195"/>
      <c r="Q43" s="196"/>
      <c r="R43" s="199"/>
      <c r="S43" s="200"/>
      <c r="T43" s="189" t="s">
        <v>38</v>
      </c>
      <c r="U43" s="190"/>
      <c r="V43" s="190"/>
      <c r="W43" s="21"/>
      <c r="X43" s="189" t="s">
        <v>14</v>
      </c>
      <c r="Y43" s="190"/>
      <c r="Z43" s="21"/>
      <c r="AA43" s="48"/>
      <c r="AL43" t="str">
        <f>J43&amp;M43</f>
        <v/>
      </c>
      <c r="AM43" t="str">
        <f>W43&amp;Z43</f>
        <v/>
      </c>
    </row>
    <row r="44" spans="1:39" ht="3" customHeight="1" x14ac:dyDescent="0.25">
      <c r="A44" s="39"/>
      <c r="B44" s="9"/>
      <c r="C44" s="185"/>
      <c r="D44" s="191"/>
      <c r="E44" s="71"/>
      <c r="F44" s="72"/>
      <c r="G44" s="180"/>
      <c r="H44" s="181"/>
      <c r="I44" s="181"/>
      <c r="J44" s="182"/>
      <c r="K44" s="180"/>
      <c r="L44" s="181"/>
      <c r="M44" s="194"/>
      <c r="N44" s="8"/>
      <c r="O44" s="10"/>
      <c r="P44" s="185"/>
      <c r="Q44" s="191"/>
      <c r="R44" s="185"/>
      <c r="S44" s="186"/>
      <c r="T44" s="180"/>
      <c r="U44" s="181"/>
      <c r="V44" s="181"/>
      <c r="W44" s="182"/>
      <c r="X44" s="180"/>
      <c r="Y44" s="181"/>
      <c r="Z44" s="194"/>
      <c r="AA44" s="48"/>
      <c r="AL44" t="str">
        <f>J44&amp;M44</f>
        <v/>
      </c>
      <c r="AM44" t="str">
        <f>W44&amp;Z44</f>
        <v/>
      </c>
    </row>
    <row r="45" spans="1:39" ht="26.1" customHeight="1" x14ac:dyDescent="0.25">
      <c r="A45" s="20">
        <v>45</v>
      </c>
      <c r="B45" s="5" t="b">
        <v>0</v>
      </c>
      <c r="C45" s="195"/>
      <c r="D45" s="196"/>
      <c r="E45" s="199"/>
      <c r="F45" s="200"/>
      <c r="G45" s="189" t="s">
        <v>38</v>
      </c>
      <c r="H45" s="190"/>
      <c r="I45" s="190"/>
      <c r="J45" s="21"/>
      <c r="K45" s="202" t="s">
        <v>14</v>
      </c>
      <c r="L45" s="203"/>
      <c r="M45" s="6"/>
      <c r="N45" s="4">
        <v>65</v>
      </c>
      <c r="O45" s="7" t="b">
        <v>0</v>
      </c>
      <c r="P45" s="195"/>
      <c r="Q45" s="196"/>
      <c r="R45" s="199"/>
      <c r="S45" s="200"/>
      <c r="T45" s="189" t="s">
        <v>38</v>
      </c>
      <c r="U45" s="190"/>
      <c r="V45" s="190"/>
      <c r="W45" s="21"/>
      <c r="X45" s="204" t="s">
        <v>14</v>
      </c>
      <c r="Y45" s="179"/>
      <c r="Z45" s="6"/>
      <c r="AA45" s="48"/>
      <c r="AL45" t="str">
        <f>J45&amp;M45</f>
        <v/>
      </c>
      <c r="AM45" t="str">
        <f>W45&amp;Z45</f>
        <v/>
      </c>
    </row>
    <row r="46" spans="1:39" ht="3" customHeight="1" x14ac:dyDescent="0.25">
      <c r="A46" s="39"/>
      <c r="B46" s="9"/>
      <c r="C46" s="185"/>
      <c r="D46" s="191"/>
      <c r="E46" s="185"/>
      <c r="F46" s="186"/>
      <c r="G46" s="180"/>
      <c r="H46" s="181"/>
      <c r="I46" s="181"/>
      <c r="J46" s="182"/>
      <c r="K46" s="180"/>
      <c r="L46" s="181"/>
      <c r="M46" s="194"/>
      <c r="N46" s="8"/>
      <c r="O46" s="10"/>
      <c r="P46" s="185"/>
      <c r="Q46" s="191"/>
      <c r="R46" s="185"/>
      <c r="S46" s="186"/>
      <c r="T46" s="180"/>
      <c r="U46" s="181"/>
      <c r="V46" s="181"/>
      <c r="W46" s="182"/>
      <c r="X46" s="180"/>
      <c r="Y46" s="181"/>
      <c r="Z46" s="194"/>
      <c r="AA46" s="48"/>
    </row>
    <row r="47" spans="1:39" ht="26.1" customHeight="1" x14ac:dyDescent="0.25">
      <c r="A47" s="20">
        <v>46</v>
      </c>
      <c r="B47" s="5" t="b">
        <v>0</v>
      </c>
      <c r="C47" s="195"/>
      <c r="D47" s="196"/>
      <c r="E47" s="199"/>
      <c r="F47" s="200"/>
      <c r="G47" s="189" t="s">
        <v>38</v>
      </c>
      <c r="H47" s="190"/>
      <c r="I47" s="190"/>
      <c r="J47" s="21"/>
      <c r="K47" s="197" t="s">
        <v>14</v>
      </c>
      <c r="L47" s="198"/>
      <c r="M47" s="21"/>
      <c r="N47" s="4">
        <v>66</v>
      </c>
      <c r="O47" s="7" t="b">
        <v>0</v>
      </c>
      <c r="P47" s="195"/>
      <c r="Q47" s="196"/>
      <c r="R47" s="199"/>
      <c r="S47" s="200"/>
      <c r="T47" s="189" t="s">
        <v>38</v>
      </c>
      <c r="U47" s="190"/>
      <c r="V47" s="190"/>
      <c r="W47" s="21"/>
      <c r="X47" s="189" t="s">
        <v>14</v>
      </c>
      <c r="Y47" s="190"/>
      <c r="Z47" s="21"/>
      <c r="AA47" s="48"/>
      <c r="AL47" t="str">
        <f>J47&amp;M47</f>
        <v/>
      </c>
      <c r="AM47" t="str">
        <f>W47&amp;Z47</f>
        <v/>
      </c>
    </row>
    <row r="48" spans="1:39" ht="3" customHeight="1" x14ac:dyDescent="0.25">
      <c r="A48" s="39"/>
      <c r="B48" s="9"/>
      <c r="C48" s="185"/>
      <c r="D48" s="191"/>
      <c r="E48" s="71"/>
      <c r="F48" s="72"/>
      <c r="G48" s="180"/>
      <c r="H48" s="181"/>
      <c r="I48" s="181"/>
      <c r="J48" s="182"/>
      <c r="K48" s="180"/>
      <c r="L48" s="181"/>
      <c r="M48" s="194"/>
      <c r="N48" s="8"/>
      <c r="O48" s="10"/>
      <c r="P48" s="185"/>
      <c r="Q48" s="191"/>
      <c r="R48" s="185"/>
      <c r="S48" s="186"/>
      <c r="T48" s="180"/>
      <c r="U48" s="181"/>
      <c r="V48" s="181"/>
      <c r="W48" s="182"/>
      <c r="X48" s="180"/>
      <c r="Y48" s="181"/>
      <c r="Z48" s="194"/>
      <c r="AA48" s="48"/>
      <c r="AL48" t="str">
        <f>J48&amp;M48</f>
        <v/>
      </c>
      <c r="AM48" t="str">
        <f>W48&amp;Z48</f>
        <v/>
      </c>
    </row>
    <row r="50" spans="1:38" hidden="1" x14ac:dyDescent="0.25">
      <c r="A50" t="s">
        <v>62</v>
      </c>
    </row>
    <row r="51" spans="1:38" ht="12.75" hidden="1" customHeight="1" x14ac:dyDescent="0.25">
      <c r="C51" t="s">
        <v>15</v>
      </c>
      <c r="G51" t="s">
        <v>65</v>
      </c>
      <c r="P51" s="176" t="s">
        <v>58</v>
      </c>
      <c r="Q51" s="176"/>
      <c r="W51" t="s">
        <v>16</v>
      </c>
    </row>
    <row r="52" spans="1:38" s="12" customFormat="1" ht="12.75" hidden="1" customHeight="1" x14ac:dyDescent="0.25">
      <c r="A52"/>
      <c r="B52"/>
      <c r="C52">
        <v>1</v>
      </c>
      <c r="D52">
        <f>COUNTIF($C$9:$C$47,"&lt;500")</f>
        <v>0</v>
      </c>
      <c r="E52"/>
      <c r="F52"/>
      <c r="G52" s="90" t="s">
        <v>66</v>
      </c>
      <c r="H52"/>
      <c r="I52"/>
      <c r="J52"/>
      <c r="K52"/>
      <c r="L52"/>
      <c r="M52"/>
      <c r="N52"/>
      <c r="O52"/>
      <c r="P52">
        <v>1</v>
      </c>
      <c r="Q52">
        <f>COUNTIF($P$9:$P$47,"&lt;500")</f>
        <v>0</v>
      </c>
      <c r="R52"/>
      <c r="S52"/>
      <c r="T52"/>
      <c r="U52"/>
      <c r="V52"/>
      <c r="W52" s="177">
        <f t="shared" ref="W52:W58" si="0">SUM(D52+Q52)</f>
        <v>0</v>
      </c>
      <c r="X52" s="177"/>
      <c r="Y52"/>
      <c r="Z52"/>
      <c r="AA52" s="50"/>
      <c r="AB52"/>
      <c r="AC52"/>
      <c r="AD52"/>
      <c r="AE52"/>
      <c r="AF52"/>
      <c r="AG52"/>
      <c r="AH52"/>
      <c r="AK52"/>
      <c r="AL52"/>
    </row>
    <row r="53" spans="1:38" s="12" customFormat="1" ht="12.75" hidden="1" customHeight="1" x14ac:dyDescent="0.25">
      <c r="A53"/>
      <c r="B53"/>
      <c r="C53">
        <v>2</v>
      </c>
      <c r="D53" s="13">
        <f>COUNTIF($C$9:$C$47,"&gt;=500")-COUNTIF($C$9:$C$47,"&gt;549")</f>
        <v>0</v>
      </c>
      <c r="E53" s="13"/>
      <c r="F53" s="13"/>
      <c r="G53" t="s">
        <v>67</v>
      </c>
      <c r="H53"/>
      <c r="I53"/>
      <c r="J53"/>
      <c r="K53"/>
      <c r="L53"/>
      <c r="M53"/>
      <c r="N53"/>
      <c r="O53"/>
      <c r="P53">
        <v>2</v>
      </c>
      <c r="Q53" s="13">
        <f>COUNTIF($P$9:$P$47,"&gt;=500")-COUNTIF($P$9:$P$47,"&gt;549")</f>
        <v>0</v>
      </c>
      <c r="R53" s="13"/>
      <c r="S53" s="13"/>
      <c r="T53"/>
      <c r="U53"/>
      <c r="V53"/>
      <c r="W53" s="177">
        <f t="shared" si="0"/>
        <v>0</v>
      </c>
      <c r="X53" s="177"/>
      <c r="Y53"/>
      <c r="Z53"/>
      <c r="AA53" s="50"/>
      <c r="AB53"/>
      <c r="AC53"/>
      <c r="AD53"/>
      <c r="AE53"/>
      <c r="AF53" s="13"/>
      <c r="AG53"/>
      <c r="AH53"/>
      <c r="AK53"/>
      <c r="AL53"/>
    </row>
    <row r="54" spans="1:38" s="12" customFormat="1" ht="12.75" hidden="1" customHeight="1" x14ac:dyDescent="0.25">
      <c r="A54"/>
      <c r="B54"/>
      <c r="C54">
        <v>3</v>
      </c>
      <c r="D54" s="13">
        <f>COUNTIF($C$9:$C$47,"&gt;=550")-COUNTIF($C$9:$C$47,"&gt;599")</f>
        <v>0</v>
      </c>
      <c r="E54" s="13"/>
      <c r="F54" s="13"/>
      <c r="G54" t="s">
        <v>64</v>
      </c>
      <c r="H54"/>
      <c r="I54"/>
      <c r="J54"/>
      <c r="K54"/>
      <c r="L54"/>
      <c r="M54"/>
      <c r="N54"/>
      <c r="O54"/>
      <c r="P54">
        <v>3</v>
      </c>
      <c r="Q54" s="13">
        <f>COUNTIF($P$9:$P$47,"&gt;=550")-COUNTIF($P$9:$P$47,"&gt;599")</f>
        <v>0</v>
      </c>
      <c r="R54" s="13"/>
      <c r="S54" s="13"/>
      <c r="T54"/>
      <c r="U54"/>
      <c r="V54"/>
      <c r="W54" s="177">
        <f t="shared" si="0"/>
        <v>0</v>
      </c>
      <c r="X54" s="177"/>
      <c r="Y54"/>
      <c r="Z54"/>
      <c r="AA54" s="50"/>
      <c r="AB54"/>
      <c r="AC54"/>
      <c r="AD54"/>
      <c r="AE54"/>
      <c r="AF54" s="13"/>
      <c r="AG54"/>
      <c r="AH54"/>
      <c r="AK54"/>
      <c r="AL54"/>
    </row>
    <row r="55" spans="1:38" s="12" customFormat="1" ht="12.75" hidden="1" customHeight="1" x14ac:dyDescent="0.25">
      <c r="A55"/>
      <c r="B55"/>
      <c r="C55">
        <v>4</v>
      </c>
      <c r="D55" s="13">
        <f>COUNTIF($C$9:$C$47,"&gt;=600")-COUNTIF($C$9:$C$47,"&gt;900")</f>
        <v>0</v>
      </c>
      <c r="E55" s="13"/>
      <c r="F55" s="13"/>
      <c r="G55" t="s">
        <v>63</v>
      </c>
      <c r="H55"/>
      <c r="I55"/>
      <c r="J55"/>
      <c r="K55"/>
      <c r="L55"/>
      <c r="M55"/>
      <c r="N55"/>
      <c r="O55"/>
      <c r="P55">
        <v>4</v>
      </c>
      <c r="Q55" s="13">
        <f>COUNTIF($P$9:$P$47,"&gt;=600")-COUNTIF($P$9:$P$47,"&gt;900")</f>
        <v>0</v>
      </c>
      <c r="R55" s="13"/>
      <c r="S55" s="13"/>
      <c r="T55"/>
      <c r="U55"/>
      <c r="V55"/>
      <c r="W55" s="177">
        <f t="shared" si="0"/>
        <v>0</v>
      </c>
      <c r="X55" s="177"/>
      <c r="Y55"/>
      <c r="Z55"/>
      <c r="AA55" s="50"/>
      <c r="AB55"/>
      <c r="AC55"/>
      <c r="AD55"/>
      <c r="AE55"/>
      <c r="AF55" s="13"/>
      <c r="AG55"/>
      <c r="AH55"/>
      <c r="AK55"/>
      <c r="AL55"/>
    </row>
    <row r="56" spans="1:38" s="12" customFormat="1" ht="12.75" hidden="1" customHeight="1" x14ac:dyDescent="0.25">
      <c r="A56"/>
      <c r="B56"/>
      <c r="C56">
        <v>5</v>
      </c>
      <c r="D56" s="13">
        <f>COUNTIF($C$9:$C$47,"&gt;=901")-COUNTIF($C$9:$C$47,"&gt;1000")</f>
        <v>0</v>
      </c>
      <c r="E56" s="13"/>
      <c r="F56" s="13"/>
      <c r="G56" t="s">
        <v>68</v>
      </c>
      <c r="H56"/>
      <c r="I56"/>
      <c r="J56"/>
      <c r="K56"/>
      <c r="L56"/>
      <c r="M56"/>
      <c r="N56"/>
      <c r="O56"/>
      <c r="P56">
        <v>5</v>
      </c>
      <c r="Q56" s="13">
        <f>COUNTIF($P$9:$P$47,"&gt;=901")-COUNTIF($P$9:$P$47,"&gt;1000")</f>
        <v>0</v>
      </c>
      <c r="R56" s="13"/>
      <c r="S56" s="13"/>
      <c r="T56"/>
      <c r="U56"/>
      <c r="V56"/>
      <c r="W56" s="177">
        <f t="shared" si="0"/>
        <v>0</v>
      </c>
      <c r="X56" s="177"/>
      <c r="Y56"/>
      <c r="Z56"/>
      <c r="AA56" s="50"/>
      <c r="AB56"/>
      <c r="AC56"/>
      <c r="AD56"/>
      <c r="AE56"/>
      <c r="AF56" s="13"/>
      <c r="AG56"/>
      <c r="AH56"/>
      <c r="AK56"/>
      <c r="AL56"/>
    </row>
    <row r="57" spans="1:38" s="12" customFormat="1" hidden="1" x14ac:dyDescent="0.25">
      <c r="A57"/>
      <c r="B57"/>
      <c r="C57">
        <v>6</v>
      </c>
      <c r="D57" s="13">
        <f>COUNTIF($C$9:$C$47,"&gt;=1001")-COUNTIF($C$9:$C$47,"&gt;1050")</f>
        <v>0</v>
      </c>
      <c r="E57"/>
      <c r="F57"/>
      <c r="G57" s="90" t="s">
        <v>69</v>
      </c>
      <c r="H57"/>
      <c r="I57"/>
      <c r="J57"/>
      <c r="K57"/>
      <c r="L57"/>
      <c r="M57"/>
      <c r="N57"/>
      <c r="O57"/>
      <c r="P57">
        <v>6</v>
      </c>
      <c r="Q57" s="13">
        <f>COUNTIF($P$9:$P$47,"&gt;=1001")-COUNTIF($P$9:$P$47,"&gt;1050")</f>
        <v>0</v>
      </c>
      <c r="R57"/>
      <c r="S57"/>
      <c r="T57"/>
      <c r="U57"/>
      <c r="V57"/>
      <c r="W57" s="177">
        <f t="shared" si="0"/>
        <v>0</v>
      </c>
      <c r="X57" s="177"/>
      <c r="Y57"/>
      <c r="Z57"/>
      <c r="AA57" s="50"/>
      <c r="AB57"/>
      <c r="AC57"/>
      <c r="AD57"/>
      <c r="AE57"/>
      <c r="AF57"/>
      <c r="AG57"/>
      <c r="AH57"/>
      <c r="AK57"/>
      <c r="AL57"/>
    </row>
    <row r="58" spans="1:38" hidden="1" x14ac:dyDescent="0.25">
      <c r="C58">
        <v>7</v>
      </c>
      <c r="D58">
        <f>COUNTIF($C$9:$C$47,"&gt;1050")</f>
        <v>0</v>
      </c>
      <c r="G58" s="90" t="s">
        <v>70</v>
      </c>
      <c r="P58">
        <v>7</v>
      </c>
      <c r="Q58">
        <f>COUNTIF($P$9:$P$47,"&gt;1050")</f>
        <v>0</v>
      </c>
      <c r="W58" s="177">
        <f t="shared" si="0"/>
        <v>0</v>
      </c>
      <c r="X58" s="177"/>
    </row>
    <row r="59" spans="1:38" hidden="1" x14ac:dyDescent="0.25">
      <c r="G59" s="90"/>
      <c r="W59" s="86"/>
      <c r="X59" s="86"/>
    </row>
    <row r="60" spans="1:38" hidden="1" x14ac:dyDescent="0.25">
      <c r="A60" t="s">
        <v>61</v>
      </c>
      <c r="AE60" s="176"/>
      <c r="AF60" s="176"/>
      <c r="AG60" s="176"/>
    </row>
    <row r="61" spans="1:38" hidden="1" x14ac:dyDescent="0.25">
      <c r="C61" t="s">
        <v>17</v>
      </c>
      <c r="P61" t="s">
        <v>17</v>
      </c>
      <c r="W61" t="s">
        <v>18</v>
      </c>
    </row>
    <row r="62" spans="1:38" hidden="1" x14ac:dyDescent="0.25">
      <c r="C62" s="176">
        <f>COUNTIF(B9:B47,"=TRUE")</f>
        <v>0</v>
      </c>
      <c r="D62" s="176"/>
      <c r="E62" s="87"/>
      <c r="F62" s="87"/>
      <c r="M62" s="14"/>
      <c r="O62" s="14"/>
      <c r="P62" s="176">
        <f>COUNTIF(O9:O47,"=TRUE")</f>
        <v>0</v>
      </c>
      <c r="Q62" s="176"/>
      <c r="R62" s="87"/>
      <c r="S62" s="87"/>
      <c r="W62" s="176">
        <f>SUM(C62+P62)</f>
        <v>0</v>
      </c>
      <c r="X62" s="176"/>
    </row>
  </sheetData>
  <sheetProtection password="CA83" sheet="1" objects="1" scenarios="1"/>
  <mergeCells count="341">
    <mergeCell ref="R12:S12"/>
    <mergeCell ref="R16:S16"/>
    <mergeCell ref="R20:S20"/>
    <mergeCell ref="R24:S24"/>
    <mergeCell ref="R28:S28"/>
    <mergeCell ref="R32:S32"/>
    <mergeCell ref="R36:S36"/>
    <mergeCell ref="R40:S40"/>
    <mergeCell ref="R44:S44"/>
    <mergeCell ref="T25:V25"/>
    <mergeCell ref="X25:Y25"/>
    <mergeCell ref="K30:M30"/>
    <mergeCell ref="T30:W30"/>
    <mergeCell ref="A2:Z2"/>
    <mergeCell ref="K18:M18"/>
    <mergeCell ref="T18:W18"/>
    <mergeCell ref="C18:D18"/>
    <mergeCell ref="E18:F18"/>
    <mergeCell ref="G18:J18"/>
    <mergeCell ref="P18:Q18"/>
    <mergeCell ref="R18:S18"/>
    <mergeCell ref="X18:Z18"/>
    <mergeCell ref="K16:M16"/>
    <mergeCell ref="T16:W16"/>
    <mergeCell ref="T24:W24"/>
    <mergeCell ref="K22:M22"/>
    <mergeCell ref="T22:W22"/>
    <mergeCell ref="X22:Z22"/>
    <mergeCell ref="C23:D23"/>
    <mergeCell ref="E23:F23"/>
    <mergeCell ref="G23:I23"/>
    <mergeCell ref="K23:L23"/>
    <mergeCell ref="P23:Q23"/>
    <mergeCell ref="E26:F26"/>
    <mergeCell ref="G26:J26"/>
    <mergeCell ref="P26:Q26"/>
    <mergeCell ref="R26:S26"/>
    <mergeCell ref="X26:Z26"/>
    <mergeCell ref="K26:M26"/>
    <mergeCell ref="T26:W26"/>
    <mergeCell ref="C26:D26"/>
    <mergeCell ref="C27:D27"/>
    <mergeCell ref="E27:F27"/>
    <mergeCell ref="G27:I27"/>
    <mergeCell ref="K27:L27"/>
    <mergeCell ref="P27:Q27"/>
    <mergeCell ref="R27:S27"/>
    <mergeCell ref="T27:V27"/>
    <mergeCell ref="X27:Y27"/>
    <mergeCell ref="C33:D33"/>
    <mergeCell ref="E33:F33"/>
    <mergeCell ref="G33:I33"/>
    <mergeCell ref="K33:L33"/>
    <mergeCell ref="P33:Q33"/>
    <mergeCell ref="R33:S33"/>
    <mergeCell ref="T33:V33"/>
    <mergeCell ref="X33:Y33"/>
    <mergeCell ref="C30:D30"/>
    <mergeCell ref="E30:F30"/>
    <mergeCell ref="G30:J30"/>
    <mergeCell ref="P30:Q30"/>
    <mergeCell ref="R30:S30"/>
    <mergeCell ref="X30:Z30"/>
    <mergeCell ref="C32:D32"/>
    <mergeCell ref="G32:J32"/>
    <mergeCell ref="P32:Q32"/>
    <mergeCell ref="X32:Z32"/>
    <mergeCell ref="K32:M32"/>
    <mergeCell ref="T32:W32"/>
    <mergeCell ref="K34:M34"/>
    <mergeCell ref="T34:W34"/>
    <mergeCell ref="C34:D34"/>
    <mergeCell ref="E34:F34"/>
    <mergeCell ref="G34:J34"/>
    <mergeCell ref="P34:Q34"/>
    <mergeCell ref="R34:S34"/>
    <mergeCell ref="X34:Z34"/>
    <mergeCell ref="C35:D35"/>
    <mergeCell ref="E35:F35"/>
    <mergeCell ref="G35:I35"/>
    <mergeCell ref="K35:L35"/>
    <mergeCell ref="P35:Q35"/>
    <mergeCell ref="R35:S35"/>
    <mergeCell ref="T35:V35"/>
    <mergeCell ref="X35:Y35"/>
    <mergeCell ref="C41:D41"/>
    <mergeCell ref="E41:F41"/>
    <mergeCell ref="G41:I41"/>
    <mergeCell ref="K41:L41"/>
    <mergeCell ref="P41:Q41"/>
    <mergeCell ref="R41:S41"/>
    <mergeCell ref="T41:V41"/>
    <mergeCell ref="X41:Y41"/>
    <mergeCell ref="K38:M38"/>
    <mergeCell ref="T38:W38"/>
    <mergeCell ref="C38:D38"/>
    <mergeCell ref="E38:F38"/>
    <mergeCell ref="G38:J38"/>
    <mergeCell ref="P38:Q38"/>
    <mergeCell ref="R38:S38"/>
    <mergeCell ref="X38:Z38"/>
    <mergeCell ref="C40:D40"/>
    <mergeCell ref="G40:J40"/>
    <mergeCell ref="P40:Q40"/>
    <mergeCell ref="X40:Z40"/>
    <mergeCell ref="K40:M40"/>
    <mergeCell ref="T40:W40"/>
    <mergeCell ref="C45:D45"/>
    <mergeCell ref="E45:F45"/>
    <mergeCell ref="G45:I45"/>
    <mergeCell ref="K45:L45"/>
    <mergeCell ref="P45:Q45"/>
    <mergeCell ref="R45:S45"/>
    <mergeCell ref="T45:V45"/>
    <mergeCell ref="X45:Y45"/>
    <mergeCell ref="K42:M42"/>
    <mergeCell ref="T42:W42"/>
    <mergeCell ref="C42:D42"/>
    <mergeCell ref="E42:F42"/>
    <mergeCell ref="G42:J42"/>
    <mergeCell ref="P42:Q42"/>
    <mergeCell ref="R42:S42"/>
    <mergeCell ref="X42:Z42"/>
    <mergeCell ref="C43:D43"/>
    <mergeCell ref="E43:F43"/>
    <mergeCell ref="G43:I43"/>
    <mergeCell ref="K43:L43"/>
    <mergeCell ref="P43:Q43"/>
    <mergeCell ref="R43:S43"/>
    <mergeCell ref="T43:V43"/>
    <mergeCell ref="X43:Y43"/>
    <mergeCell ref="AE60:AG60"/>
    <mergeCell ref="W52:X52"/>
    <mergeCell ref="W53:X53"/>
    <mergeCell ref="W54:X54"/>
    <mergeCell ref="W55:X55"/>
    <mergeCell ref="W56:X56"/>
    <mergeCell ref="K46:M46"/>
    <mergeCell ref="T46:W46"/>
    <mergeCell ref="C46:D46"/>
    <mergeCell ref="E46:F46"/>
    <mergeCell ref="G46:J46"/>
    <mergeCell ref="P46:Q46"/>
    <mergeCell ref="R46:S46"/>
    <mergeCell ref="X46:Z46"/>
    <mergeCell ref="T48:W48"/>
    <mergeCell ref="R48:S48"/>
    <mergeCell ref="W57:X57"/>
    <mergeCell ref="I4:P4"/>
    <mergeCell ref="Q4:U4"/>
    <mergeCell ref="V4:Z4"/>
    <mergeCell ref="A5:H5"/>
    <mergeCell ref="I5:P5"/>
    <mergeCell ref="Q5:U5"/>
    <mergeCell ref="V5:Z5"/>
    <mergeCell ref="F6:L6"/>
    <mergeCell ref="P6:U6"/>
    <mergeCell ref="A4:H4"/>
    <mergeCell ref="C8:D8"/>
    <mergeCell ref="E8:F8"/>
    <mergeCell ref="G8:J8"/>
    <mergeCell ref="K8:M8"/>
    <mergeCell ref="P8:Q8"/>
    <mergeCell ref="R8:S8"/>
    <mergeCell ref="T8:W8"/>
    <mergeCell ref="X8:Z8"/>
    <mergeCell ref="C9:D9"/>
    <mergeCell ref="E9:F9"/>
    <mergeCell ref="G9:I9"/>
    <mergeCell ref="K9:L9"/>
    <mergeCell ref="P9:Q9"/>
    <mergeCell ref="R9:S9"/>
    <mergeCell ref="T9:V9"/>
    <mergeCell ref="X9:Y9"/>
    <mergeCell ref="C10:D10"/>
    <mergeCell ref="E10:F10"/>
    <mergeCell ref="G10:J10"/>
    <mergeCell ref="K10:M10"/>
    <mergeCell ref="P10:Q10"/>
    <mergeCell ref="R10:S10"/>
    <mergeCell ref="T10:W10"/>
    <mergeCell ref="X10:Z10"/>
    <mergeCell ref="C11:D11"/>
    <mergeCell ref="E11:F11"/>
    <mergeCell ref="G11:I11"/>
    <mergeCell ref="K11:L11"/>
    <mergeCell ref="P11:Q11"/>
    <mergeCell ref="R11:S11"/>
    <mergeCell ref="T11:V11"/>
    <mergeCell ref="X11:Y11"/>
    <mergeCell ref="C16:D16"/>
    <mergeCell ref="G16:J16"/>
    <mergeCell ref="P16:Q16"/>
    <mergeCell ref="X16:Z16"/>
    <mergeCell ref="C12:D12"/>
    <mergeCell ref="G12:J12"/>
    <mergeCell ref="K12:M12"/>
    <mergeCell ref="P12:Q12"/>
    <mergeCell ref="T12:W12"/>
    <mergeCell ref="X12:Z12"/>
    <mergeCell ref="K14:M14"/>
    <mergeCell ref="T14:W14"/>
    <mergeCell ref="C14:D14"/>
    <mergeCell ref="E14:F14"/>
    <mergeCell ref="G14:J14"/>
    <mergeCell ref="P14:Q14"/>
    <mergeCell ref="R14:S14"/>
    <mergeCell ref="X14:Z14"/>
    <mergeCell ref="C13:D13"/>
    <mergeCell ref="E13:F13"/>
    <mergeCell ref="G13:I13"/>
    <mergeCell ref="K13:L13"/>
    <mergeCell ref="P13:Q13"/>
    <mergeCell ref="R13:S13"/>
    <mergeCell ref="T13:V13"/>
    <mergeCell ref="X13:Y13"/>
    <mergeCell ref="C15:D15"/>
    <mergeCell ref="E15:F15"/>
    <mergeCell ref="G15:I15"/>
    <mergeCell ref="K15:L15"/>
    <mergeCell ref="P15:Q15"/>
    <mergeCell ref="R15:S15"/>
    <mergeCell ref="T15:V15"/>
    <mergeCell ref="X15:Y15"/>
    <mergeCell ref="E19:F19"/>
    <mergeCell ref="G19:I19"/>
    <mergeCell ref="K19:L19"/>
    <mergeCell ref="P19:Q19"/>
    <mergeCell ref="R19:S19"/>
    <mergeCell ref="T19:V19"/>
    <mergeCell ref="X19:Y19"/>
    <mergeCell ref="C20:D20"/>
    <mergeCell ref="G20:J20"/>
    <mergeCell ref="P20:Q20"/>
    <mergeCell ref="X20:Z20"/>
    <mergeCell ref="K20:M20"/>
    <mergeCell ref="T20:W20"/>
    <mergeCell ref="T23:V23"/>
    <mergeCell ref="X23:Y23"/>
    <mergeCell ref="C24:D24"/>
    <mergeCell ref="G24:J24"/>
    <mergeCell ref="P24:Q24"/>
    <mergeCell ref="X24:Z24"/>
    <mergeCell ref="C17:D17"/>
    <mergeCell ref="E17:F17"/>
    <mergeCell ref="G17:I17"/>
    <mergeCell ref="K17:L17"/>
    <mergeCell ref="P17:Q17"/>
    <mergeCell ref="R17:S17"/>
    <mergeCell ref="T17:V17"/>
    <mergeCell ref="X17:Y17"/>
    <mergeCell ref="C21:D21"/>
    <mergeCell ref="E21:F21"/>
    <mergeCell ref="G21:I21"/>
    <mergeCell ref="K21:L21"/>
    <mergeCell ref="P21:Q21"/>
    <mergeCell ref="R21:S21"/>
    <mergeCell ref="T21:V21"/>
    <mergeCell ref="X21:Y21"/>
    <mergeCell ref="C22:D22"/>
    <mergeCell ref="C19:D19"/>
    <mergeCell ref="E22:F22"/>
    <mergeCell ref="G22:J22"/>
    <mergeCell ref="P22:Q22"/>
    <mergeCell ref="R22:S22"/>
    <mergeCell ref="C25:D25"/>
    <mergeCell ref="E25:F25"/>
    <mergeCell ref="G25:I25"/>
    <mergeCell ref="K25:L25"/>
    <mergeCell ref="P25:Q25"/>
    <mergeCell ref="R25:S25"/>
    <mergeCell ref="R23:S23"/>
    <mergeCell ref="K24:M24"/>
    <mergeCell ref="C28:D28"/>
    <mergeCell ref="G28:J28"/>
    <mergeCell ref="P28:Q28"/>
    <mergeCell ref="X28:Z28"/>
    <mergeCell ref="K28:M28"/>
    <mergeCell ref="T28:W28"/>
    <mergeCell ref="C31:D31"/>
    <mergeCell ref="E31:F31"/>
    <mergeCell ref="G31:I31"/>
    <mergeCell ref="K31:L31"/>
    <mergeCell ref="P31:Q31"/>
    <mergeCell ref="R31:S31"/>
    <mergeCell ref="T31:V31"/>
    <mergeCell ref="X31:Y31"/>
    <mergeCell ref="C29:D29"/>
    <mergeCell ref="E29:F29"/>
    <mergeCell ref="G29:I29"/>
    <mergeCell ref="K29:L29"/>
    <mergeCell ref="P29:Q29"/>
    <mergeCell ref="R29:S29"/>
    <mergeCell ref="T29:V29"/>
    <mergeCell ref="X29:Y29"/>
    <mergeCell ref="C36:D36"/>
    <mergeCell ref="G36:J36"/>
    <mergeCell ref="P36:Q36"/>
    <mergeCell ref="X36:Z36"/>
    <mergeCell ref="K36:M36"/>
    <mergeCell ref="T36:W36"/>
    <mergeCell ref="C39:D39"/>
    <mergeCell ref="E39:F39"/>
    <mergeCell ref="G39:I39"/>
    <mergeCell ref="K39:L39"/>
    <mergeCell ref="P39:Q39"/>
    <mergeCell ref="R39:S39"/>
    <mergeCell ref="T39:V39"/>
    <mergeCell ref="X39:Y39"/>
    <mergeCell ref="C37:D37"/>
    <mergeCell ref="E37:F37"/>
    <mergeCell ref="G37:I37"/>
    <mergeCell ref="K37:L37"/>
    <mergeCell ref="P37:Q37"/>
    <mergeCell ref="R37:S37"/>
    <mergeCell ref="T37:V37"/>
    <mergeCell ref="X37:Y37"/>
    <mergeCell ref="C44:D44"/>
    <mergeCell ref="G44:J44"/>
    <mergeCell ref="P44:Q44"/>
    <mergeCell ref="X44:Z44"/>
    <mergeCell ref="K44:M44"/>
    <mergeCell ref="T44:W44"/>
    <mergeCell ref="P51:Q51"/>
    <mergeCell ref="W58:X58"/>
    <mergeCell ref="C62:D62"/>
    <mergeCell ref="P62:Q62"/>
    <mergeCell ref="W62:X62"/>
    <mergeCell ref="C47:D47"/>
    <mergeCell ref="E47:F47"/>
    <mergeCell ref="G47:I47"/>
    <mergeCell ref="K47:L47"/>
    <mergeCell ref="P47:Q47"/>
    <mergeCell ref="R47:S47"/>
    <mergeCell ref="T47:V47"/>
    <mergeCell ref="X47:Y47"/>
    <mergeCell ref="C48:D48"/>
    <mergeCell ref="G48:J48"/>
    <mergeCell ref="P48:Q48"/>
    <mergeCell ref="X48:Z48"/>
    <mergeCell ref="K48:M48"/>
  </mergeCells>
  <dataValidations count="4">
    <dataValidation type="whole" allowBlank="1" showInputMessage="1" showErrorMessage="1" error="Weight must be between 400 and 1200" sqref="P16:Q16 C12:F12 C16:F16 P20:Q20 P24:Q24 C20:F20 P28:Q28 C24:F24 P32:Q32 C28:F28 C32:F32 P36:Q36 P40:Q40 C36:F36 C40:F40 P44:Q44 P12:Q12 C44:F44 C48:F48 P48:Q48">
      <formula1>400</formula1>
      <formula2>1400</formula2>
    </dataValidation>
    <dataValidation type="list" allowBlank="1" showInputMessage="1" showErrorMessage="1" error="Entry must be upper case P C SE S or NG (no grade)" sqref="J9 J11 W11 W9 J13 J15 W15 W13 J17 J19 W19 W17 J21 J23 W23 W21 J25 J27 W27 W25 J29 J31 W31 W29 J33 J35 W35 W33 J37 J39 W39 W37 J41 J43 W43 W41 J45 J47 W47 W45">
      <formula1>" P, C, SE, S, NG"</formula1>
    </dataValidation>
    <dataValidation type="list" allowBlank="1" showInputMessage="1" showErrorMessage="1" error="Yield must be between 0 and 5" sqref="M9 Z9 M11 Z11 M13 Z13 M15 Z15 M17 Z17 M19 Z19 M21 Z21 M23 Z23 M25 Z25 M27 Z27 M29 Z29 M31 Z31 M33 Z33 M35 Z35 M37 Z37 M39 Z39 M41 Z41 M43 Z43 M45 Z45 M47 Z47">
      <formula1>"0, 1, 2, 3, 4, 5"</formula1>
    </dataValidation>
    <dataValidation type="whole" allowBlank="1" showInputMessage="1" showErrorMessage="1" error="Weight must be between 400 and 1400" sqref="C11:D11 C9:D9 P11:Q11 P13:Q13 C15:D15 C13:D13 P15:Q15 P17:Q17 C19:D19 C17:D17 P19:Q19 P21:Q21 C23:D23 C21:D21 P23:Q23 P25:Q25 C27:D27 C25:D25 P27:Q27 P29:Q29 C31:D31 C29:D29 P31:Q31 P33:Q33 C35:D35 C33:D33 P35:Q35 P37:Q37 C39:D39 C37:D37 P39:Q39 P41:Q41 C43:D43 C41:D41 P43:Q43 P45:Q45 C47:D47 C45:D45 P47:Q47 P9:Q9">
      <formula1>400</formula1>
      <formula2>1400</formula2>
    </dataValidation>
  </dataValidations>
  <pageMargins left="0.2" right="0.2" top="0.5" bottom="0.5"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locked="0" defaultSize="0" autoFill="0" autoLine="0" autoPict="0">
                <anchor moveWithCells="1">
                  <from>
                    <xdr:col>1</xdr:col>
                    <xdr:colOff>22860</xdr:colOff>
                    <xdr:row>10</xdr:row>
                    <xdr:rowOff>60960</xdr:rowOff>
                  </from>
                  <to>
                    <xdr:col>2</xdr:col>
                    <xdr:colOff>38100</xdr:colOff>
                    <xdr:row>10</xdr:row>
                    <xdr:rowOff>274320</xdr:rowOff>
                  </to>
                </anchor>
              </controlPr>
            </control>
          </mc:Choice>
        </mc:AlternateContent>
        <mc:AlternateContent xmlns:mc="http://schemas.openxmlformats.org/markup-compatibility/2006">
          <mc:Choice Requires="x14">
            <control shapeId="1090" r:id="rId5" name="Check Box 66">
              <controlPr locked="0" defaultSize="0" autoFill="0" autoLine="0" autoPict="0">
                <anchor moveWithCells="1">
                  <from>
                    <xdr:col>14</xdr:col>
                    <xdr:colOff>30480</xdr:colOff>
                    <xdr:row>8</xdr:row>
                    <xdr:rowOff>251460</xdr:rowOff>
                  </from>
                  <to>
                    <xdr:col>15</xdr:col>
                    <xdr:colOff>7620</xdr:colOff>
                    <xdr:row>12</xdr:row>
                    <xdr:rowOff>83820</xdr:rowOff>
                  </to>
                </anchor>
              </controlPr>
            </control>
          </mc:Choice>
        </mc:AlternateContent>
        <mc:AlternateContent xmlns:mc="http://schemas.openxmlformats.org/markup-compatibility/2006">
          <mc:Choice Requires="x14">
            <control shapeId="1095" r:id="rId6" name="Check Box 71">
              <controlPr locked="0" defaultSize="0" autoFill="0" autoLine="0" autoPict="0">
                <anchor moveWithCells="1">
                  <from>
                    <xdr:col>1</xdr:col>
                    <xdr:colOff>22860</xdr:colOff>
                    <xdr:row>7</xdr:row>
                    <xdr:rowOff>373380</xdr:rowOff>
                  </from>
                  <to>
                    <xdr:col>1</xdr:col>
                    <xdr:colOff>259080</xdr:colOff>
                    <xdr:row>9</xdr:row>
                    <xdr:rowOff>0</xdr:rowOff>
                  </to>
                </anchor>
              </controlPr>
            </control>
          </mc:Choice>
        </mc:AlternateContent>
        <mc:AlternateContent xmlns:mc="http://schemas.openxmlformats.org/markup-compatibility/2006">
          <mc:Choice Requires="x14">
            <control shapeId="1098" r:id="rId7" name="Check Box 74">
              <controlPr locked="0" defaultSize="0" autoFill="0" autoLine="0" autoPict="0">
                <anchor moveWithCells="1">
                  <from>
                    <xdr:col>14</xdr:col>
                    <xdr:colOff>30480</xdr:colOff>
                    <xdr:row>7</xdr:row>
                    <xdr:rowOff>297180</xdr:rowOff>
                  </from>
                  <to>
                    <xdr:col>14</xdr:col>
                    <xdr:colOff>266700</xdr:colOff>
                    <xdr:row>10</xdr:row>
                    <xdr:rowOff>76200</xdr:rowOff>
                  </to>
                </anchor>
              </controlPr>
            </control>
          </mc:Choice>
        </mc:AlternateContent>
        <mc:AlternateContent xmlns:mc="http://schemas.openxmlformats.org/markup-compatibility/2006">
          <mc:Choice Requires="x14">
            <control shapeId="1104" r:id="rId8" name="Check Box 80">
              <controlPr locked="0" defaultSize="0" autoFill="0" autoLine="0" autoPict="0">
                <anchor moveWithCells="1">
                  <from>
                    <xdr:col>1</xdr:col>
                    <xdr:colOff>22860</xdr:colOff>
                    <xdr:row>14</xdr:row>
                    <xdr:rowOff>60960</xdr:rowOff>
                  </from>
                  <to>
                    <xdr:col>2</xdr:col>
                    <xdr:colOff>38100</xdr:colOff>
                    <xdr:row>14</xdr:row>
                    <xdr:rowOff>274320</xdr:rowOff>
                  </to>
                </anchor>
              </controlPr>
            </control>
          </mc:Choice>
        </mc:AlternateContent>
        <mc:AlternateContent xmlns:mc="http://schemas.openxmlformats.org/markup-compatibility/2006">
          <mc:Choice Requires="x14">
            <control shapeId="1105" r:id="rId9" name="Check Box 81">
              <controlPr locked="0" defaultSize="0" autoFill="0" autoLine="0" autoPict="0">
                <anchor moveWithCells="1">
                  <from>
                    <xdr:col>1</xdr:col>
                    <xdr:colOff>22860</xdr:colOff>
                    <xdr:row>11</xdr:row>
                    <xdr:rowOff>22860</xdr:rowOff>
                  </from>
                  <to>
                    <xdr:col>1</xdr:col>
                    <xdr:colOff>259080</xdr:colOff>
                    <xdr:row>13</xdr:row>
                    <xdr:rowOff>7620</xdr:rowOff>
                  </to>
                </anchor>
              </controlPr>
            </control>
          </mc:Choice>
        </mc:AlternateContent>
        <mc:AlternateContent xmlns:mc="http://schemas.openxmlformats.org/markup-compatibility/2006">
          <mc:Choice Requires="x14">
            <control shapeId="1106" r:id="rId10" name="Check Box 82">
              <controlPr locked="0" defaultSize="0" autoFill="0" autoLine="0" autoPict="0">
                <anchor moveWithCells="1">
                  <from>
                    <xdr:col>14</xdr:col>
                    <xdr:colOff>30480</xdr:colOff>
                    <xdr:row>10</xdr:row>
                    <xdr:rowOff>251460</xdr:rowOff>
                  </from>
                  <to>
                    <xdr:col>14</xdr:col>
                    <xdr:colOff>266700</xdr:colOff>
                    <xdr:row>14</xdr:row>
                    <xdr:rowOff>68580</xdr:rowOff>
                  </to>
                </anchor>
              </controlPr>
            </control>
          </mc:Choice>
        </mc:AlternateContent>
        <mc:AlternateContent xmlns:mc="http://schemas.openxmlformats.org/markup-compatibility/2006">
          <mc:Choice Requires="x14">
            <control shapeId="1114" r:id="rId11" name="Check Box 90">
              <controlPr locked="0" defaultSize="0" autoFill="0" autoLine="0" autoPict="0">
                <anchor moveWithCells="1">
                  <from>
                    <xdr:col>1</xdr:col>
                    <xdr:colOff>22860</xdr:colOff>
                    <xdr:row>18</xdr:row>
                    <xdr:rowOff>60960</xdr:rowOff>
                  </from>
                  <to>
                    <xdr:col>2</xdr:col>
                    <xdr:colOff>38100</xdr:colOff>
                    <xdr:row>18</xdr:row>
                    <xdr:rowOff>274320</xdr:rowOff>
                  </to>
                </anchor>
              </controlPr>
            </control>
          </mc:Choice>
        </mc:AlternateContent>
        <mc:AlternateContent xmlns:mc="http://schemas.openxmlformats.org/markup-compatibility/2006">
          <mc:Choice Requires="x14">
            <control shapeId="1115" r:id="rId12" name="Check Box 91">
              <controlPr locked="0" defaultSize="0" autoFill="0" autoLine="0" autoPict="0">
                <anchor moveWithCells="1">
                  <from>
                    <xdr:col>14</xdr:col>
                    <xdr:colOff>30480</xdr:colOff>
                    <xdr:row>16</xdr:row>
                    <xdr:rowOff>251460</xdr:rowOff>
                  </from>
                  <to>
                    <xdr:col>15</xdr:col>
                    <xdr:colOff>7620</xdr:colOff>
                    <xdr:row>20</xdr:row>
                    <xdr:rowOff>83820</xdr:rowOff>
                  </to>
                </anchor>
              </controlPr>
            </control>
          </mc:Choice>
        </mc:AlternateContent>
        <mc:AlternateContent xmlns:mc="http://schemas.openxmlformats.org/markup-compatibility/2006">
          <mc:Choice Requires="x14">
            <control shapeId="1116" r:id="rId13" name="Check Box 92">
              <controlPr locked="0" defaultSize="0" autoFill="0" autoLine="0" autoPict="0">
                <anchor moveWithCells="1">
                  <from>
                    <xdr:col>1</xdr:col>
                    <xdr:colOff>22860</xdr:colOff>
                    <xdr:row>15</xdr:row>
                    <xdr:rowOff>22860</xdr:rowOff>
                  </from>
                  <to>
                    <xdr:col>1</xdr:col>
                    <xdr:colOff>259080</xdr:colOff>
                    <xdr:row>17</xdr:row>
                    <xdr:rowOff>7620</xdr:rowOff>
                  </to>
                </anchor>
              </controlPr>
            </control>
          </mc:Choice>
        </mc:AlternateContent>
        <mc:AlternateContent xmlns:mc="http://schemas.openxmlformats.org/markup-compatibility/2006">
          <mc:Choice Requires="x14">
            <control shapeId="1117" r:id="rId14" name="Check Box 93">
              <controlPr locked="0" defaultSize="0" autoFill="0" autoLine="0" autoPict="0">
                <anchor moveWithCells="1">
                  <from>
                    <xdr:col>14</xdr:col>
                    <xdr:colOff>30480</xdr:colOff>
                    <xdr:row>14</xdr:row>
                    <xdr:rowOff>266700</xdr:rowOff>
                  </from>
                  <to>
                    <xdr:col>14</xdr:col>
                    <xdr:colOff>266700</xdr:colOff>
                    <xdr:row>18</xdr:row>
                    <xdr:rowOff>83820</xdr:rowOff>
                  </to>
                </anchor>
              </controlPr>
            </control>
          </mc:Choice>
        </mc:AlternateContent>
        <mc:AlternateContent xmlns:mc="http://schemas.openxmlformats.org/markup-compatibility/2006">
          <mc:Choice Requires="x14">
            <control shapeId="1118" r:id="rId15" name="Check Box 94">
              <controlPr locked="0" defaultSize="0" autoFill="0" autoLine="0" autoPict="0">
                <anchor moveWithCells="1">
                  <from>
                    <xdr:col>1</xdr:col>
                    <xdr:colOff>22860</xdr:colOff>
                    <xdr:row>22</xdr:row>
                    <xdr:rowOff>60960</xdr:rowOff>
                  </from>
                  <to>
                    <xdr:col>2</xdr:col>
                    <xdr:colOff>38100</xdr:colOff>
                    <xdr:row>22</xdr:row>
                    <xdr:rowOff>274320</xdr:rowOff>
                  </to>
                </anchor>
              </controlPr>
            </control>
          </mc:Choice>
        </mc:AlternateContent>
        <mc:AlternateContent xmlns:mc="http://schemas.openxmlformats.org/markup-compatibility/2006">
          <mc:Choice Requires="x14">
            <control shapeId="1119" r:id="rId16" name="Check Box 95">
              <controlPr locked="0" defaultSize="0" autoFill="0" autoLine="0" autoPict="0">
                <anchor moveWithCells="1">
                  <from>
                    <xdr:col>1</xdr:col>
                    <xdr:colOff>22860</xdr:colOff>
                    <xdr:row>19</xdr:row>
                    <xdr:rowOff>22860</xdr:rowOff>
                  </from>
                  <to>
                    <xdr:col>1</xdr:col>
                    <xdr:colOff>259080</xdr:colOff>
                    <xdr:row>21</xdr:row>
                    <xdr:rowOff>7620</xdr:rowOff>
                  </to>
                </anchor>
              </controlPr>
            </control>
          </mc:Choice>
        </mc:AlternateContent>
        <mc:AlternateContent xmlns:mc="http://schemas.openxmlformats.org/markup-compatibility/2006">
          <mc:Choice Requires="x14">
            <control shapeId="1120" r:id="rId17" name="Check Box 96">
              <controlPr locked="0" defaultSize="0" autoFill="0" autoLine="0" autoPict="0">
                <anchor moveWithCells="1">
                  <from>
                    <xdr:col>14</xdr:col>
                    <xdr:colOff>30480</xdr:colOff>
                    <xdr:row>18</xdr:row>
                    <xdr:rowOff>266700</xdr:rowOff>
                  </from>
                  <to>
                    <xdr:col>14</xdr:col>
                    <xdr:colOff>266700</xdr:colOff>
                    <xdr:row>22</xdr:row>
                    <xdr:rowOff>83820</xdr:rowOff>
                  </to>
                </anchor>
              </controlPr>
            </control>
          </mc:Choice>
        </mc:AlternateContent>
        <mc:AlternateContent xmlns:mc="http://schemas.openxmlformats.org/markup-compatibility/2006">
          <mc:Choice Requires="x14">
            <control shapeId="1121" r:id="rId18" name="Check Box 97">
              <controlPr locked="0" defaultSize="0" autoFill="0" autoLine="0" autoPict="0">
                <anchor moveWithCells="1">
                  <from>
                    <xdr:col>1</xdr:col>
                    <xdr:colOff>22860</xdr:colOff>
                    <xdr:row>26</xdr:row>
                    <xdr:rowOff>45720</xdr:rowOff>
                  </from>
                  <to>
                    <xdr:col>2</xdr:col>
                    <xdr:colOff>38100</xdr:colOff>
                    <xdr:row>26</xdr:row>
                    <xdr:rowOff>266700</xdr:rowOff>
                  </to>
                </anchor>
              </controlPr>
            </control>
          </mc:Choice>
        </mc:AlternateContent>
        <mc:AlternateContent xmlns:mc="http://schemas.openxmlformats.org/markup-compatibility/2006">
          <mc:Choice Requires="x14">
            <control shapeId="1122" r:id="rId19" name="Check Box 98">
              <controlPr locked="0" defaultSize="0" autoFill="0" autoLine="0" autoPict="0">
                <anchor moveWithCells="1">
                  <from>
                    <xdr:col>14</xdr:col>
                    <xdr:colOff>30480</xdr:colOff>
                    <xdr:row>24</xdr:row>
                    <xdr:rowOff>251460</xdr:rowOff>
                  </from>
                  <to>
                    <xdr:col>15</xdr:col>
                    <xdr:colOff>7620</xdr:colOff>
                    <xdr:row>28</xdr:row>
                    <xdr:rowOff>83820</xdr:rowOff>
                  </to>
                </anchor>
              </controlPr>
            </control>
          </mc:Choice>
        </mc:AlternateContent>
        <mc:AlternateContent xmlns:mc="http://schemas.openxmlformats.org/markup-compatibility/2006">
          <mc:Choice Requires="x14">
            <control shapeId="1123" r:id="rId20" name="Check Box 99">
              <controlPr locked="0" defaultSize="0" autoFill="0" autoLine="0" autoPict="0">
                <anchor moveWithCells="1">
                  <from>
                    <xdr:col>1</xdr:col>
                    <xdr:colOff>22860</xdr:colOff>
                    <xdr:row>23</xdr:row>
                    <xdr:rowOff>22860</xdr:rowOff>
                  </from>
                  <to>
                    <xdr:col>1</xdr:col>
                    <xdr:colOff>259080</xdr:colOff>
                    <xdr:row>25</xdr:row>
                    <xdr:rowOff>7620</xdr:rowOff>
                  </to>
                </anchor>
              </controlPr>
            </control>
          </mc:Choice>
        </mc:AlternateContent>
        <mc:AlternateContent xmlns:mc="http://schemas.openxmlformats.org/markup-compatibility/2006">
          <mc:Choice Requires="x14">
            <control shapeId="1124" r:id="rId21" name="Check Box 100">
              <controlPr locked="0" defaultSize="0" autoFill="0" autoLine="0" autoPict="0">
                <anchor moveWithCells="1">
                  <from>
                    <xdr:col>14</xdr:col>
                    <xdr:colOff>30480</xdr:colOff>
                    <xdr:row>22</xdr:row>
                    <xdr:rowOff>266700</xdr:rowOff>
                  </from>
                  <to>
                    <xdr:col>14</xdr:col>
                    <xdr:colOff>266700</xdr:colOff>
                    <xdr:row>26</xdr:row>
                    <xdr:rowOff>83820</xdr:rowOff>
                  </to>
                </anchor>
              </controlPr>
            </control>
          </mc:Choice>
        </mc:AlternateContent>
        <mc:AlternateContent xmlns:mc="http://schemas.openxmlformats.org/markup-compatibility/2006">
          <mc:Choice Requires="x14">
            <control shapeId="1125" r:id="rId22" name="Check Box 101">
              <controlPr locked="0" defaultSize="0" autoFill="0" autoLine="0" autoPict="0">
                <anchor moveWithCells="1">
                  <from>
                    <xdr:col>1</xdr:col>
                    <xdr:colOff>22860</xdr:colOff>
                    <xdr:row>30</xdr:row>
                    <xdr:rowOff>45720</xdr:rowOff>
                  </from>
                  <to>
                    <xdr:col>2</xdr:col>
                    <xdr:colOff>38100</xdr:colOff>
                    <xdr:row>30</xdr:row>
                    <xdr:rowOff>266700</xdr:rowOff>
                  </to>
                </anchor>
              </controlPr>
            </control>
          </mc:Choice>
        </mc:AlternateContent>
        <mc:AlternateContent xmlns:mc="http://schemas.openxmlformats.org/markup-compatibility/2006">
          <mc:Choice Requires="x14">
            <control shapeId="1126" r:id="rId23" name="Check Box 102">
              <controlPr locked="0" defaultSize="0" autoFill="0" autoLine="0" autoPict="0">
                <anchor moveWithCells="1">
                  <from>
                    <xdr:col>1</xdr:col>
                    <xdr:colOff>22860</xdr:colOff>
                    <xdr:row>27</xdr:row>
                    <xdr:rowOff>22860</xdr:rowOff>
                  </from>
                  <to>
                    <xdr:col>1</xdr:col>
                    <xdr:colOff>259080</xdr:colOff>
                    <xdr:row>29</xdr:row>
                    <xdr:rowOff>7620</xdr:rowOff>
                  </to>
                </anchor>
              </controlPr>
            </control>
          </mc:Choice>
        </mc:AlternateContent>
        <mc:AlternateContent xmlns:mc="http://schemas.openxmlformats.org/markup-compatibility/2006">
          <mc:Choice Requires="x14">
            <control shapeId="1127" r:id="rId24" name="Check Box 103">
              <controlPr locked="0" defaultSize="0" autoFill="0" autoLine="0" autoPict="0">
                <anchor moveWithCells="1">
                  <from>
                    <xdr:col>14</xdr:col>
                    <xdr:colOff>30480</xdr:colOff>
                    <xdr:row>26</xdr:row>
                    <xdr:rowOff>266700</xdr:rowOff>
                  </from>
                  <to>
                    <xdr:col>14</xdr:col>
                    <xdr:colOff>266700</xdr:colOff>
                    <xdr:row>30</xdr:row>
                    <xdr:rowOff>83820</xdr:rowOff>
                  </to>
                </anchor>
              </controlPr>
            </control>
          </mc:Choice>
        </mc:AlternateContent>
        <mc:AlternateContent xmlns:mc="http://schemas.openxmlformats.org/markup-compatibility/2006">
          <mc:Choice Requires="x14">
            <control shapeId="1128" r:id="rId25" name="Check Box 104">
              <controlPr locked="0" defaultSize="0" autoFill="0" autoLine="0" autoPict="0">
                <anchor moveWithCells="1">
                  <from>
                    <xdr:col>1</xdr:col>
                    <xdr:colOff>22860</xdr:colOff>
                    <xdr:row>34</xdr:row>
                    <xdr:rowOff>45720</xdr:rowOff>
                  </from>
                  <to>
                    <xdr:col>2</xdr:col>
                    <xdr:colOff>38100</xdr:colOff>
                    <xdr:row>34</xdr:row>
                    <xdr:rowOff>266700</xdr:rowOff>
                  </to>
                </anchor>
              </controlPr>
            </control>
          </mc:Choice>
        </mc:AlternateContent>
        <mc:AlternateContent xmlns:mc="http://schemas.openxmlformats.org/markup-compatibility/2006">
          <mc:Choice Requires="x14">
            <control shapeId="1129" r:id="rId26" name="Check Box 105">
              <controlPr locked="0" defaultSize="0" autoFill="0" autoLine="0" autoPict="0">
                <anchor moveWithCells="1">
                  <from>
                    <xdr:col>14</xdr:col>
                    <xdr:colOff>30480</xdr:colOff>
                    <xdr:row>32</xdr:row>
                    <xdr:rowOff>251460</xdr:rowOff>
                  </from>
                  <to>
                    <xdr:col>15</xdr:col>
                    <xdr:colOff>7620</xdr:colOff>
                    <xdr:row>36</xdr:row>
                    <xdr:rowOff>83820</xdr:rowOff>
                  </to>
                </anchor>
              </controlPr>
            </control>
          </mc:Choice>
        </mc:AlternateContent>
        <mc:AlternateContent xmlns:mc="http://schemas.openxmlformats.org/markup-compatibility/2006">
          <mc:Choice Requires="x14">
            <control shapeId="1130" r:id="rId27" name="Check Box 106">
              <controlPr locked="0" defaultSize="0" autoFill="0" autoLine="0" autoPict="0">
                <anchor moveWithCells="1">
                  <from>
                    <xdr:col>1</xdr:col>
                    <xdr:colOff>22860</xdr:colOff>
                    <xdr:row>31</xdr:row>
                    <xdr:rowOff>22860</xdr:rowOff>
                  </from>
                  <to>
                    <xdr:col>1</xdr:col>
                    <xdr:colOff>259080</xdr:colOff>
                    <xdr:row>33</xdr:row>
                    <xdr:rowOff>7620</xdr:rowOff>
                  </to>
                </anchor>
              </controlPr>
            </control>
          </mc:Choice>
        </mc:AlternateContent>
        <mc:AlternateContent xmlns:mc="http://schemas.openxmlformats.org/markup-compatibility/2006">
          <mc:Choice Requires="x14">
            <control shapeId="1131" r:id="rId28" name="Check Box 107">
              <controlPr locked="0" defaultSize="0" autoFill="0" autoLine="0" autoPict="0">
                <anchor moveWithCells="1">
                  <from>
                    <xdr:col>14</xdr:col>
                    <xdr:colOff>30480</xdr:colOff>
                    <xdr:row>30</xdr:row>
                    <xdr:rowOff>259080</xdr:rowOff>
                  </from>
                  <to>
                    <xdr:col>14</xdr:col>
                    <xdr:colOff>266700</xdr:colOff>
                    <xdr:row>34</xdr:row>
                    <xdr:rowOff>76200</xdr:rowOff>
                  </to>
                </anchor>
              </controlPr>
            </control>
          </mc:Choice>
        </mc:AlternateContent>
        <mc:AlternateContent xmlns:mc="http://schemas.openxmlformats.org/markup-compatibility/2006">
          <mc:Choice Requires="x14">
            <control shapeId="1132" r:id="rId29" name="Check Box 108">
              <controlPr locked="0" defaultSize="0" autoFill="0" autoLine="0" autoPict="0">
                <anchor moveWithCells="1">
                  <from>
                    <xdr:col>1</xdr:col>
                    <xdr:colOff>22860</xdr:colOff>
                    <xdr:row>38</xdr:row>
                    <xdr:rowOff>45720</xdr:rowOff>
                  </from>
                  <to>
                    <xdr:col>2</xdr:col>
                    <xdr:colOff>38100</xdr:colOff>
                    <xdr:row>38</xdr:row>
                    <xdr:rowOff>266700</xdr:rowOff>
                  </to>
                </anchor>
              </controlPr>
            </control>
          </mc:Choice>
        </mc:AlternateContent>
        <mc:AlternateContent xmlns:mc="http://schemas.openxmlformats.org/markup-compatibility/2006">
          <mc:Choice Requires="x14">
            <control shapeId="1133" r:id="rId30" name="Check Box 109">
              <controlPr locked="0" defaultSize="0" autoFill="0" autoLine="0" autoPict="0">
                <anchor moveWithCells="1">
                  <from>
                    <xdr:col>1</xdr:col>
                    <xdr:colOff>22860</xdr:colOff>
                    <xdr:row>35</xdr:row>
                    <xdr:rowOff>22860</xdr:rowOff>
                  </from>
                  <to>
                    <xdr:col>1</xdr:col>
                    <xdr:colOff>259080</xdr:colOff>
                    <xdr:row>37</xdr:row>
                    <xdr:rowOff>7620</xdr:rowOff>
                  </to>
                </anchor>
              </controlPr>
            </control>
          </mc:Choice>
        </mc:AlternateContent>
        <mc:AlternateContent xmlns:mc="http://schemas.openxmlformats.org/markup-compatibility/2006">
          <mc:Choice Requires="x14">
            <control shapeId="1134" r:id="rId31" name="Check Box 110">
              <controlPr locked="0" defaultSize="0" autoFill="0" autoLine="0" autoPict="0">
                <anchor moveWithCells="1">
                  <from>
                    <xdr:col>14</xdr:col>
                    <xdr:colOff>30480</xdr:colOff>
                    <xdr:row>34</xdr:row>
                    <xdr:rowOff>266700</xdr:rowOff>
                  </from>
                  <to>
                    <xdr:col>14</xdr:col>
                    <xdr:colOff>266700</xdr:colOff>
                    <xdr:row>38</xdr:row>
                    <xdr:rowOff>83820</xdr:rowOff>
                  </to>
                </anchor>
              </controlPr>
            </control>
          </mc:Choice>
        </mc:AlternateContent>
        <mc:AlternateContent xmlns:mc="http://schemas.openxmlformats.org/markup-compatibility/2006">
          <mc:Choice Requires="x14">
            <control shapeId="1135" r:id="rId32" name="Check Box 111">
              <controlPr locked="0" defaultSize="0" autoFill="0" autoLine="0" autoPict="0">
                <anchor moveWithCells="1">
                  <from>
                    <xdr:col>1</xdr:col>
                    <xdr:colOff>22860</xdr:colOff>
                    <xdr:row>42</xdr:row>
                    <xdr:rowOff>45720</xdr:rowOff>
                  </from>
                  <to>
                    <xdr:col>2</xdr:col>
                    <xdr:colOff>38100</xdr:colOff>
                    <xdr:row>42</xdr:row>
                    <xdr:rowOff>266700</xdr:rowOff>
                  </to>
                </anchor>
              </controlPr>
            </control>
          </mc:Choice>
        </mc:AlternateContent>
        <mc:AlternateContent xmlns:mc="http://schemas.openxmlformats.org/markup-compatibility/2006">
          <mc:Choice Requires="x14">
            <control shapeId="1136" r:id="rId33" name="Check Box 112">
              <controlPr locked="0" defaultSize="0" autoFill="0" autoLine="0" autoPict="0">
                <anchor moveWithCells="1">
                  <from>
                    <xdr:col>14</xdr:col>
                    <xdr:colOff>30480</xdr:colOff>
                    <xdr:row>40</xdr:row>
                    <xdr:rowOff>251460</xdr:rowOff>
                  </from>
                  <to>
                    <xdr:col>15</xdr:col>
                    <xdr:colOff>7620</xdr:colOff>
                    <xdr:row>44</xdr:row>
                    <xdr:rowOff>83820</xdr:rowOff>
                  </to>
                </anchor>
              </controlPr>
            </control>
          </mc:Choice>
        </mc:AlternateContent>
        <mc:AlternateContent xmlns:mc="http://schemas.openxmlformats.org/markup-compatibility/2006">
          <mc:Choice Requires="x14">
            <control shapeId="1137" r:id="rId34" name="Check Box 113">
              <controlPr locked="0" defaultSize="0" autoFill="0" autoLine="0" autoPict="0">
                <anchor moveWithCells="1">
                  <from>
                    <xdr:col>1</xdr:col>
                    <xdr:colOff>22860</xdr:colOff>
                    <xdr:row>39</xdr:row>
                    <xdr:rowOff>22860</xdr:rowOff>
                  </from>
                  <to>
                    <xdr:col>1</xdr:col>
                    <xdr:colOff>259080</xdr:colOff>
                    <xdr:row>41</xdr:row>
                    <xdr:rowOff>7620</xdr:rowOff>
                  </to>
                </anchor>
              </controlPr>
            </control>
          </mc:Choice>
        </mc:AlternateContent>
        <mc:AlternateContent xmlns:mc="http://schemas.openxmlformats.org/markup-compatibility/2006">
          <mc:Choice Requires="x14">
            <control shapeId="1138" r:id="rId35" name="Check Box 114">
              <controlPr locked="0" defaultSize="0" autoFill="0" autoLine="0" autoPict="0">
                <anchor moveWithCells="1">
                  <from>
                    <xdr:col>14</xdr:col>
                    <xdr:colOff>30480</xdr:colOff>
                    <xdr:row>38</xdr:row>
                    <xdr:rowOff>266700</xdr:rowOff>
                  </from>
                  <to>
                    <xdr:col>14</xdr:col>
                    <xdr:colOff>266700</xdr:colOff>
                    <xdr:row>42</xdr:row>
                    <xdr:rowOff>83820</xdr:rowOff>
                  </to>
                </anchor>
              </controlPr>
            </control>
          </mc:Choice>
        </mc:AlternateContent>
        <mc:AlternateContent xmlns:mc="http://schemas.openxmlformats.org/markup-compatibility/2006">
          <mc:Choice Requires="x14">
            <control shapeId="1139" r:id="rId36" name="Check Box 115">
              <controlPr locked="0" defaultSize="0" autoFill="0" autoLine="0" autoPict="0">
                <anchor moveWithCells="1">
                  <from>
                    <xdr:col>1</xdr:col>
                    <xdr:colOff>22860</xdr:colOff>
                    <xdr:row>46</xdr:row>
                    <xdr:rowOff>45720</xdr:rowOff>
                  </from>
                  <to>
                    <xdr:col>2</xdr:col>
                    <xdr:colOff>38100</xdr:colOff>
                    <xdr:row>46</xdr:row>
                    <xdr:rowOff>266700</xdr:rowOff>
                  </to>
                </anchor>
              </controlPr>
            </control>
          </mc:Choice>
        </mc:AlternateContent>
        <mc:AlternateContent xmlns:mc="http://schemas.openxmlformats.org/markup-compatibility/2006">
          <mc:Choice Requires="x14">
            <control shapeId="1140" r:id="rId37" name="Check Box 116">
              <controlPr locked="0" defaultSize="0" autoFill="0" autoLine="0" autoPict="0">
                <anchor moveWithCells="1">
                  <from>
                    <xdr:col>1</xdr:col>
                    <xdr:colOff>22860</xdr:colOff>
                    <xdr:row>43</xdr:row>
                    <xdr:rowOff>22860</xdr:rowOff>
                  </from>
                  <to>
                    <xdr:col>1</xdr:col>
                    <xdr:colOff>259080</xdr:colOff>
                    <xdr:row>45</xdr:row>
                    <xdr:rowOff>7620</xdr:rowOff>
                  </to>
                </anchor>
              </controlPr>
            </control>
          </mc:Choice>
        </mc:AlternateContent>
        <mc:AlternateContent xmlns:mc="http://schemas.openxmlformats.org/markup-compatibility/2006">
          <mc:Choice Requires="x14">
            <control shapeId="1141" r:id="rId38" name="Check Box 117">
              <controlPr locked="0" defaultSize="0" autoFill="0" autoLine="0" autoPict="0">
                <anchor moveWithCells="1">
                  <from>
                    <xdr:col>14</xdr:col>
                    <xdr:colOff>30480</xdr:colOff>
                    <xdr:row>42</xdr:row>
                    <xdr:rowOff>266700</xdr:rowOff>
                  </from>
                  <to>
                    <xdr:col>14</xdr:col>
                    <xdr:colOff>266700</xdr:colOff>
                    <xdr:row>46</xdr:row>
                    <xdr:rowOff>83820</xdr:rowOff>
                  </to>
                </anchor>
              </controlPr>
            </control>
          </mc:Choice>
        </mc:AlternateContent>
        <mc:AlternateContent xmlns:mc="http://schemas.openxmlformats.org/markup-compatibility/2006">
          <mc:Choice Requires="x14">
            <control shapeId="1143" r:id="rId39" name="Check Box 119">
              <controlPr locked="0" defaultSize="0" autoFill="0" autoLine="0" autoPict="0">
                <anchor moveWithCells="1">
                  <from>
                    <xdr:col>14</xdr:col>
                    <xdr:colOff>30480</xdr:colOff>
                    <xdr:row>12</xdr:row>
                    <xdr:rowOff>259080</xdr:rowOff>
                  </from>
                  <to>
                    <xdr:col>14</xdr:col>
                    <xdr:colOff>266700</xdr:colOff>
                    <xdr:row>16</xdr:row>
                    <xdr:rowOff>76200</xdr:rowOff>
                  </to>
                </anchor>
              </controlPr>
            </control>
          </mc:Choice>
        </mc:AlternateContent>
        <mc:AlternateContent xmlns:mc="http://schemas.openxmlformats.org/markup-compatibility/2006">
          <mc:Choice Requires="x14">
            <control shapeId="1145" r:id="rId40" name="Check Box 121">
              <controlPr locked="0" defaultSize="0" autoFill="0" autoLine="0" autoPict="0">
                <anchor moveWithCells="1">
                  <from>
                    <xdr:col>14</xdr:col>
                    <xdr:colOff>30480</xdr:colOff>
                    <xdr:row>20</xdr:row>
                    <xdr:rowOff>259080</xdr:rowOff>
                  </from>
                  <to>
                    <xdr:col>14</xdr:col>
                    <xdr:colOff>266700</xdr:colOff>
                    <xdr:row>24</xdr:row>
                    <xdr:rowOff>76200</xdr:rowOff>
                  </to>
                </anchor>
              </controlPr>
            </control>
          </mc:Choice>
        </mc:AlternateContent>
        <mc:AlternateContent xmlns:mc="http://schemas.openxmlformats.org/markup-compatibility/2006">
          <mc:Choice Requires="x14">
            <control shapeId="1147" r:id="rId41" name="Check Box 123">
              <controlPr locked="0" defaultSize="0" autoFill="0" autoLine="0" autoPict="0">
                <anchor moveWithCells="1">
                  <from>
                    <xdr:col>14</xdr:col>
                    <xdr:colOff>30480</xdr:colOff>
                    <xdr:row>28</xdr:row>
                    <xdr:rowOff>259080</xdr:rowOff>
                  </from>
                  <to>
                    <xdr:col>14</xdr:col>
                    <xdr:colOff>266700</xdr:colOff>
                    <xdr:row>32</xdr:row>
                    <xdr:rowOff>76200</xdr:rowOff>
                  </to>
                </anchor>
              </controlPr>
            </control>
          </mc:Choice>
        </mc:AlternateContent>
        <mc:AlternateContent xmlns:mc="http://schemas.openxmlformats.org/markup-compatibility/2006">
          <mc:Choice Requires="x14">
            <control shapeId="1149" r:id="rId42" name="Check Box 125">
              <controlPr locked="0" defaultSize="0" autoFill="0" autoLine="0" autoPict="0">
                <anchor moveWithCells="1">
                  <from>
                    <xdr:col>14</xdr:col>
                    <xdr:colOff>30480</xdr:colOff>
                    <xdr:row>36</xdr:row>
                    <xdr:rowOff>259080</xdr:rowOff>
                  </from>
                  <to>
                    <xdr:col>14</xdr:col>
                    <xdr:colOff>266700</xdr:colOff>
                    <xdr:row>40</xdr:row>
                    <xdr:rowOff>76200</xdr:rowOff>
                  </to>
                </anchor>
              </controlPr>
            </control>
          </mc:Choice>
        </mc:AlternateContent>
        <mc:AlternateContent xmlns:mc="http://schemas.openxmlformats.org/markup-compatibility/2006">
          <mc:Choice Requires="x14">
            <control shapeId="1151" r:id="rId43" name="Check Box 127">
              <controlPr locked="0" defaultSize="0" autoFill="0" autoLine="0" autoPict="0">
                <anchor moveWithCells="1">
                  <from>
                    <xdr:col>14</xdr:col>
                    <xdr:colOff>30480</xdr:colOff>
                    <xdr:row>44</xdr:row>
                    <xdr:rowOff>259080</xdr:rowOff>
                  </from>
                  <to>
                    <xdr:col>14</xdr:col>
                    <xdr:colOff>266700</xdr:colOff>
                    <xdr:row>48</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Z62"/>
  <sheetViews>
    <sheetView showGridLines="0" showRowColHeaders="0" zoomScale="120" zoomScaleNormal="120" workbookViewId="0">
      <selection activeCell="C9" sqref="C9:D9"/>
    </sheetView>
  </sheetViews>
  <sheetFormatPr defaultColWidth="3.88671875" defaultRowHeight="13.2" x14ac:dyDescent="0.25"/>
  <cols>
    <col min="1" max="1" width="4" bestFit="1" customWidth="1"/>
    <col min="2" max="2" width="4.33203125" customWidth="1"/>
    <col min="3" max="3" width="4" bestFit="1" customWidth="1"/>
    <col min="4" max="4" width="3.88671875" customWidth="1"/>
    <col min="14" max="14" width="4" bestFit="1" customWidth="1"/>
    <col min="15" max="16" width="4.33203125" customWidth="1"/>
    <col min="17" max="17" width="4" bestFit="1" customWidth="1"/>
    <col min="18" max="18" width="3.88671875" customWidth="1"/>
    <col min="27" max="27" width="3.88671875" style="50"/>
    <col min="28" max="30" width="0" hidden="1" customWidth="1"/>
    <col min="31" max="31" width="4" hidden="1" customWidth="1"/>
    <col min="32" max="32" width="7.33203125" hidden="1" customWidth="1"/>
    <col min="33" max="37" width="0" hidden="1" customWidth="1"/>
    <col min="38" max="38" width="8.44140625" hidden="1" customWidth="1"/>
    <col min="39" max="39" width="6.5546875" hidden="1" customWidth="1"/>
    <col min="40" max="40" width="0" hidden="1" customWidth="1"/>
  </cols>
  <sheetData>
    <row r="1" spans="1:52" ht="4.5" customHeight="1" x14ac:dyDescent="0.25"/>
    <row r="2" spans="1:52" ht="17.25" customHeight="1" x14ac:dyDescent="0.3">
      <c r="A2" s="109"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78"/>
      <c r="AB2" s="59"/>
      <c r="AC2" s="59"/>
      <c r="AD2" s="59"/>
      <c r="AE2" s="59"/>
      <c r="AF2" s="59"/>
      <c r="AG2" s="59"/>
      <c r="AH2" s="59"/>
      <c r="AI2" s="59"/>
      <c r="AJ2" s="59"/>
      <c r="AK2" s="59"/>
      <c r="AL2" s="59"/>
      <c r="AM2" s="59"/>
      <c r="AN2" s="59"/>
    </row>
    <row r="4" spans="1:52" ht="15.6" x14ac:dyDescent="0.3">
      <c r="A4" s="112" t="s">
        <v>1</v>
      </c>
      <c r="B4" s="113"/>
      <c r="C4" s="113"/>
      <c r="D4" s="113"/>
      <c r="E4" s="113"/>
      <c r="F4" s="113"/>
      <c r="G4" s="113"/>
      <c r="H4" s="119"/>
      <c r="I4" s="112" t="s">
        <v>2</v>
      </c>
      <c r="J4" s="113"/>
      <c r="K4" s="113"/>
      <c r="L4" s="113"/>
      <c r="M4" s="113"/>
      <c r="N4" s="113"/>
      <c r="O4" s="113"/>
      <c r="P4" s="119"/>
      <c r="Q4" s="112" t="s">
        <v>56</v>
      </c>
      <c r="R4" s="113"/>
      <c r="S4" s="113"/>
      <c r="T4" s="113"/>
      <c r="U4" s="113"/>
      <c r="V4" s="112" t="s">
        <v>55</v>
      </c>
      <c r="W4" s="113"/>
      <c r="X4" s="113"/>
      <c r="Y4" s="113"/>
      <c r="Z4" s="119"/>
      <c r="AA4" s="49"/>
    </row>
    <row r="5" spans="1:52" ht="22.5" customHeight="1" x14ac:dyDescent="0.25">
      <c r="A5" s="205" t="str">
        <f>IF('Page 1'!A5="","",'Page 1'!A5)</f>
        <v/>
      </c>
      <c r="B5" s="206"/>
      <c r="C5" s="206"/>
      <c r="D5" s="206"/>
      <c r="E5" s="206"/>
      <c r="F5" s="206"/>
      <c r="G5" s="206"/>
      <c r="H5" s="207"/>
      <c r="I5" s="208" t="str">
        <f>IF('Page 1'!I5="","",'Page 1'!I5)</f>
        <v/>
      </c>
      <c r="J5" s="209"/>
      <c r="K5" s="209"/>
      <c r="L5" s="209"/>
      <c r="M5" s="210"/>
      <c r="N5" s="209"/>
      <c r="O5" s="209"/>
      <c r="P5" s="211"/>
      <c r="Q5" s="208" t="str">
        <f>IF('Page 1'!Q5="","",'Page 1'!Q5)</f>
        <v/>
      </c>
      <c r="R5" s="209"/>
      <c r="S5" s="209"/>
      <c r="T5" s="209"/>
      <c r="U5" s="211"/>
      <c r="V5" s="114" t="str">
        <f>IF('Page 1'!V5="","",'Page 1'!V5)</f>
        <v/>
      </c>
      <c r="W5" s="115"/>
      <c r="X5" s="115"/>
      <c r="Y5" s="115"/>
      <c r="Z5" s="212"/>
      <c r="AA5" s="79"/>
      <c r="AL5" s="16" t="s">
        <v>21</v>
      </c>
      <c r="AW5" s="47"/>
      <c r="AX5" s="47"/>
      <c r="AY5" s="47"/>
      <c r="AZ5" s="47"/>
    </row>
    <row r="6" spans="1:52" ht="22.5" customHeight="1" x14ac:dyDescent="0.25">
      <c r="A6" s="56" t="s">
        <v>3</v>
      </c>
      <c r="B6" s="57"/>
      <c r="C6" s="57"/>
      <c r="D6" s="57"/>
      <c r="E6" s="57"/>
      <c r="F6" s="213" t="str">
        <f>IF('Page 1'!F6="","",'Page 1'!F6)</f>
        <v/>
      </c>
      <c r="G6" s="213"/>
      <c r="H6" s="213"/>
      <c r="I6" s="213"/>
      <c r="J6" s="213"/>
      <c r="K6" s="213"/>
      <c r="L6" s="214"/>
      <c r="M6" s="84" t="s">
        <v>4</v>
      </c>
      <c r="N6" s="83"/>
      <c r="O6" s="83"/>
      <c r="P6" s="124" t="str">
        <f>IF('Page 1'!P6="","",'Page 1'!P6)</f>
        <v/>
      </c>
      <c r="Q6" s="124"/>
      <c r="R6" s="124"/>
      <c r="S6" s="124"/>
      <c r="T6" s="124"/>
      <c r="U6" s="125"/>
      <c r="V6" s="57" t="s">
        <v>5</v>
      </c>
      <c r="W6" s="57"/>
      <c r="X6" s="73">
        <v>3</v>
      </c>
      <c r="Y6" s="75" t="s">
        <v>6</v>
      </c>
      <c r="Z6" s="41"/>
      <c r="AA6" s="80"/>
      <c r="AB6" s="17"/>
      <c r="AC6" s="17"/>
      <c r="AD6" s="17"/>
      <c r="AE6" s="17"/>
      <c r="AF6" s="17"/>
      <c r="AG6" s="17"/>
      <c r="AH6" s="17"/>
      <c r="AI6" s="17"/>
      <c r="AJ6" s="17"/>
      <c r="AK6" s="17"/>
      <c r="AL6" s="68">
        <f>SUM(C9:C47,P9:P47)</f>
        <v>0</v>
      </c>
      <c r="AM6" s="17"/>
      <c r="AN6" s="17"/>
      <c r="AO6" s="17"/>
      <c r="AP6" s="17"/>
      <c r="AQ6" s="17"/>
    </row>
    <row r="7" spans="1:52" ht="3" customHeight="1" x14ac:dyDescent="0.25">
      <c r="A7" s="1"/>
      <c r="B7" s="2"/>
      <c r="C7" s="2"/>
      <c r="D7" s="2"/>
      <c r="E7" s="2"/>
      <c r="F7" s="2"/>
      <c r="G7" s="2"/>
      <c r="H7" s="2"/>
      <c r="I7" s="2"/>
      <c r="J7" s="2"/>
      <c r="K7" s="2"/>
      <c r="L7" s="3"/>
      <c r="M7" s="2"/>
      <c r="N7" s="2"/>
      <c r="O7" s="2"/>
      <c r="P7" s="2"/>
      <c r="Q7" s="2"/>
      <c r="R7" s="2"/>
      <c r="S7" s="3"/>
      <c r="T7" s="1"/>
      <c r="U7" s="3"/>
      <c r="V7" s="2"/>
      <c r="W7" s="2"/>
      <c r="X7" s="2"/>
      <c r="Y7" s="2"/>
      <c r="Z7" s="67"/>
      <c r="AA7" s="81"/>
      <c r="AB7" s="17"/>
      <c r="AC7" s="17"/>
      <c r="AD7" s="17"/>
      <c r="AE7" s="17"/>
      <c r="AF7" s="17"/>
      <c r="AG7" s="17"/>
      <c r="AH7" s="17"/>
      <c r="AI7" s="17"/>
      <c r="AJ7" s="17"/>
      <c r="AK7" s="17"/>
      <c r="AL7" s="17"/>
      <c r="AM7" s="17"/>
      <c r="AN7" s="17"/>
      <c r="AO7" s="17"/>
      <c r="AP7" s="17"/>
      <c r="AQ7" s="17"/>
    </row>
    <row r="8" spans="1:52" ht="31.5" customHeight="1" x14ac:dyDescent="0.25">
      <c r="A8" s="42" t="s">
        <v>7</v>
      </c>
      <c r="B8" s="66" t="s">
        <v>8</v>
      </c>
      <c r="C8" s="192" t="s">
        <v>9</v>
      </c>
      <c r="D8" s="148"/>
      <c r="E8" s="147" t="s">
        <v>57</v>
      </c>
      <c r="F8" s="148"/>
      <c r="G8" s="192" t="s">
        <v>10</v>
      </c>
      <c r="H8" s="193"/>
      <c r="I8" s="193"/>
      <c r="J8" s="148"/>
      <c r="K8" s="201" t="s">
        <v>11</v>
      </c>
      <c r="L8" s="201"/>
      <c r="M8" s="201"/>
      <c r="N8" s="58" t="s">
        <v>7</v>
      </c>
      <c r="O8" s="61" t="s">
        <v>8</v>
      </c>
      <c r="P8" s="192" t="s">
        <v>9</v>
      </c>
      <c r="Q8" s="193"/>
      <c r="R8" s="147" t="s">
        <v>57</v>
      </c>
      <c r="S8" s="148"/>
      <c r="T8" s="192" t="s">
        <v>10</v>
      </c>
      <c r="U8" s="193"/>
      <c r="V8" s="193"/>
      <c r="W8" s="148"/>
      <c r="X8" s="201" t="s">
        <v>11</v>
      </c>
      <c r="Y8" s="201"/>
      <c r="Z8" s="201"/>
      <c r="AA8" s="69"/>
      <c r="AB8" s="17"/>
      <c r="AC8" s="17"/>
      <c r="AD8" s="17"/>
      <c r="AE8" s="17"/>
      <c r="AF8" s="17"/>
      <c r="AG8" s="17"/>
      <c r="AH8" s="17"/>
      <c r="AI8" s="17"/>
      <c r="AJ8" s="17"/>
      <c r="AK8" s="17"/>
      <c r="AL8" s="17" t="s">
        <v>12</v>
      </c>
      <c r="AM8" s="17" t="s">
        <v>13</v>
      </c>
      <c r="AN8" s="17"/>
      <c r="AO8" s="17"/>
      <c r="AP8" s="17"/>
      <c r="AQ8" s="17"/>
    </row>
    <row r="9" spans="1:52" ht="26.1" customHeight="1" x14ac:dyDescent="0.25">
      <c r="A9" s="20">
        <v>67</v>
      </c>
      <c r="B9" s="5" t="b">
        <v>0</v>
      </c>
      <c r="C9" s="195"/>
      <c r="D9" s="196"/>
      <c r="E9" s="199"/>
      <c r="F9" s="200"/>
      <c r="G9" s="189" t="s">
        <v>38</v>
      </c>
      <c r="H9" s="190"/>
      <c r="I9" s="190"/>
      <c r="J9" s="21"/>
      <c r="K9" s="202" t="s">
        <v>14</v>
      </c>
      <c r="L9" s="203"/>
      <c r="M9" s="6"/>
      <c r="N9" s="4">
        <v>87</v>
      </c>
      <c r="O9" s="7" t="b">
        <v>0</v>
      </c>
      <c r="P9" s="195"/>
      <c r="Q9" s="196"/>
      <c r="R9" s="199"/>
      <c r="S9" s="200"/>
      <c r="T9" s="189" t="s">
        <v>38</v>
      </c>
      <c r="U9" s="190"/>
      <c r="V9" s="190"/>
      <c r="W9" s="21"/>
      <c r="X9" s="204" t="s">
        <v>14</v>
      </c>
      <c r="Y9" s="179"/>
      <c r="Z9" s="6"/>
      <c r="AA9" s="48"/>
      <c r="AL9" t="str">
        <f>J9&amp;M9</f>
        <v/>
      </c>
      <c r="AM9" t="str">
        <f>W9&amp;Z9</f>
        <v/>
      </c>
    </row>
    <row r="10" spans="1:52" ht="3" customHeight="1" x14ac:dyDescent="0.25">
      <c r="A10" s="43"/>
      <c r="B10" s="9"/>
      <c r="C10" s="185"/>
      <c r="D10" s="191"/>
      <c r="E10" s="185"/>
      <c r="F10" s="186"/>
      <c r="G10" s="180"/>
      <c r="H10" s="181"/>
      <c r="I10" s="181"/>
      <c r="J10" s="182"/>
      <c r="K10" s="180"/>
      <c r="L10" s="181"/>
      <c r="M10" s="194"/>
      <c r="N10" s="58"/>
      <c r="O10" s="10"/>
      <c r="P10" s="185"/>
      <c r="Q10" s="191"/>
      <c r="R10" s="185"/>
      <c r="S10" s="186"/>
      <c r="T10" s="180"/>
      <c r="U10" s="181"/>
      <c r="V10" s="181"/>
      <c r="W10" s="182"/>
      <c r="X10" s="180"/>
      <c r="Y10" s="181"/>
      <c r="Z10" s="194"/>
      <c r="AA10" s="48"/>
    </row>
    <row r="11" spans="1:52" ht="26.1" customHeight="1" x14ac:dyDescent="0.25">
      <c r="A11" s="20">
        <v>68</v>
      </c>
      <c r="B11" s="5" t="b">
        <v>0</v>
      </c>
      <c r="C11" s="195"/>
      <c r="D11" s="196"/>
      <c r="E11" s="199"/>
      <c r="F11" s="200"/>
      <c r="G11" s="189" t="s">
        <v>38</v>
      </c>
      <c r="H11" s="190"/>
      <c r="I11" s="190"/>
      <c r="J11" s="21"/>
      <c r="K11" s="197" t="s">
        <v>14</v>
      </c>
      <c r="L11" s="198"/>
      <c r="M11" s="21"/>
      <c r="N11" s="4">
        <v>88</v>
      </c>
      <c r="O11" s="7" t="b">
        <v>0</v>
      </c>
      <c r="P11" s="195"/>
      <c r="Q11" s="196"/>
      <c r="R11" s="199"/>
      <c r="S11" s="200"/>
      <c r="T11" s="189" t="s">
        <v>38</v>
      </c>
      <c r="U11" s="190"/>
      <c r="V11" s="190"/>
      <c r="W11" s="21"/>
      <c r="X11" s="189" t="s">
        <v>14</v>
      </c>
      <c r="Y11" s="190"/>
      <c r="Z11" s="21"/>
      <c r="AA11" s="48"/>
      <c r="AL11" t="str">
        <f>J11&amp;M11</f>
        <v/>
      </c>
      <c r="AM11" t="str">
        <f>W11&amp;Z11</f>
        <v/>
      </c>
    </row>
    <row r="12" spans="1:52" ht="3" customHeight="1" x14ac:dyDescent="0.25">
      <c r="A12" s="43"/>
      <c r="B12" s="9"/>
      <c r="C12" s="185"/>
      <c r="D12" s="191"/>
      <c r="E12" s="71"/>
      <c r="F12" s="72"/>
      <c r="G12" s="180"/>
      <c r="H12" s="181"/>
      <c r="I12" s="181"/>
      <c r="J12" s="182"/>
      <c r="K12" s="180"/>
      <c r="L12" s="181"/>
      <c r="M12" s="194"/>
      <c r="N12" s="58"/>
      <c r="O12" s="10"/>
      <c r="P12" s="185"/>
      <c r="Q12" s="191"/>
      <c r="R12" s="185"/>
      <c r="S12" s="186"/>
      <c r="T12" s="180"/>
      <c r="U12" s="181"/>
      <c r="V12" s="181"/>
      <c r="W12" s="182"/>
      <c r="X12" s="180"/>
      <c r="Y12" s="181"/>
      <c r="Z12" s="194"/>
      <c r="AA12" s="48"/>
      <c r="AL12" t="str">
        <f>J12&amp;M12</f>
        <v/>
      </c>
      <c r="AM12" t="str">
        <f>W12&amp;Z12</f>
        <v/>
      </c>
    </row>
    <row r="13" spans="1:52" ht="26.1" customHeight="1" x14ac:dyDescent="0.25">
      <c r="A13" s="20">
        <v>69</v>
      </c>
      <c r="B13" s="5" t="b">
        <v>0</v>
      </c>
      <c r="C13" s="195"/>
      <c r="D13" s="196"/>
      <c r="E13" s="199"/>
      <c r="F13" s="200"/>
      <c r="G13" s="189" t="s">
        <v>38</v>
      </c>
      <c r="H13" s="190"/>
      <c r="I13" s="190"/>
      <c r="J13" s="21"/>
      <c r="K13" s="202" t="s">
        <v>14</v>
      </c>
      <c r="L13" s="203"/>
      <c r="M13" s="6"/>
      <c r="N13" s="4">
        <v>89</v>
      </c>
      <c r="O13" s="7" t="b">
        <v>0</v>
      </c>
      <c r="P13" s="195"/>
      <c r="Q13" s="196"/>
      <c r="R13" s="199"/>
      <c r="S13" s="200"/>
      <c r="T13" s="189" t="s">
        <v>38</v>
      </c>
      <c r="U13" s="190"/>
      <c r="V13" s="190"/>
      <c r="W13" s="21"/>
      <c r="X13" s="204" t="s">
        <v>14</v>
      </c>
      <c r="Y13" s="179"/>
      <c r="Z13" s="6"/>
      <c r="AA13" s="48"/>
      <c r="AL13" t="str">
        <f>J13&amp;M13</f>
        <v/>
      </c>
      <c r="AM13" t="str">
        <f>W13&amp;Z13</f>
        <v/>
      </c>
    </row>
    <row r="14" spans="1:52" ht="3" customHeight="1" x14ac:dyDescent="0.25">
      <c r="A14" s="43"/>
      <c r="B14" s="9"/>
      <c r="C14" s="185"/>
      <c r="D14" s="191"/>
      <c r="E14" s="185"/>
      <c r="F14" s="186"/>
      <c r="G14" s="180"/>
      <c r="H14" s="181"/>
      <c r="I14" s="181"/>
      <c r="J14" s="182"/>
      <c r="K14" s="180"/>
      <c r="L14" s="181"/>
      <c r="M14" s="194"/>
      <c r="N14" s="58"/>
      <c r="O14" s="10"/>
      <c r="P14" s="185"/>
      <c r="Q14" s="191"/>
      <c r="R14" s="185"/>
      <c r="S14" s="186"/>
      <c r="T14" s="180"/>
      <c r="U14" s="181"/>
      <c r="V14" s="181"/>
      <c r="W14" s="182"/>
      <c r="X14" s="180"/>
      <c r="Y14" s="181"/>
      <c r="Z14" s="194"/>
      <c r="AA14" s="48"/>
    </row>
    <row r="15" spans="1:52" ht="26.1" customHeight="1" x14ac:dyDescent="0.25">
      <c r="A15" s="20">
        <v>70</v>
      </c>
      <c r="B15" s="5" t="b">
        <v>0</v>
      </c>
      <c r="C15" s="195"/>
      <c r="D15" s="196"/>
      <c r="E15" s="199"/>
      <c r="F15" s="200"/>
      <c r="G15" s="189" t="s">
        <v>38</v>
      </c>
      <c r="H15" s="190"/>
      <c r="I15" s="190"/>
      <c r="J15" s="21"/>
      <c r="K15" s="197" t="s">
        <v>14</v>
      </c>
      <c r="L15" s="198"/>
      <c r="M15" s="21"/>
      <c r="N15" s="4">
        <v>90</v>
      </c>
      <c r="O15" s="70" t="b">
        <v>0</v>
      </c>
      <c r="P15" s="195"/>
      <c r="Q15" s="196"/>
      <c r="R15" s="199"/>
      <c r="S15" s="200"/>
      <c r="T15" s="189" t="s">
        <v>38</v>
      </c>
      <c r="U15" s="190"/>
      <c r="V15" s="190"/>
      <c r="W15" s="21"/>
      <c r="X15" s="189" t="s">
        <v>14</v>
      </c>
      <c r="Y15" s="190"/>
      <c r="Z15" s="21"/>
      <c r="AA15" s="48"/>
      <c r="AL15" t="str">
        <f>J15&amp;M15</f>
        <v/>
      </c>
      <c r="AM15" t="str">
        <f>W15&amp;Z15</f>
        <v/>
      </c>
    </row>
    <row r="16" spans="1:52" ht="3" customHeight="1" x14ac:dyDescent="0.25">
      <c r="A16" s="43"/>
      <c r="B16" s="9"/>
      <c r="C16" s="185"/>
      <c r="D16" s="191"/>
      <c r="E16" s="71"/>
      <c r="F16" s="72"/>
      <c r="G16" s="180"/>
      <c r="H16" s="181"/>
      <c r="I16" s="181"/>
      <c r="J16" s="182"/>
      <c r="K16" s="180"/>
      <c r="L16" s="181"/>
      <c r="M16" s="194"/>
      <c r="N16" s="58"/>
      <c r="O16" s="10"/>
      <c r="P16" s="185"/>
      <c r="Q16" s="191"/>
      <c r="R16" s="185"/>
      <c r="S16" s="186"/>
      <c r="T16" s="180"/>
      <c r="U16" s="181"/>
      <c r="V16" s="181"/>
      <c r="W16" s="182"/>
      <c r="X16" s="180"/>
      <c r="Y16" s="181"/>
      <c r="Z16" s="194"/>
      <c r="AA16" s="48"/>
      <c r="AL16" t="str">
        <f>J16&amp;M16</f>
        <v/>
      </c>
      <c r="AM16" t="str">
        <f>W16&amp;Z16</f>
        <v/>
      </c>
    </row>
    <row r="17" spans="1:39" ht="26.1" customHeight="1" x14ac:dyDescent="0.25">
      <c r="A17" s="20">
        <v>71</v>
      </c>
      <c r="B17" s="5" t="b">
        <v>0</v>
      </c>
      <c r="C17" s="195"/>
      <c r="D17" s="196"/>
      <c r="E17" s="199"/>
      <c r="F17" s="200"/>
      <c r="G17" s="189" t="s">
        <v>38</v>
      </c>
      <c r="H17" s="190"/>
      <c r="I17" s="190"/>
      <c r="J17" s="21"/>
      <c r="K17" s="202" t="s">
        <v>14</v>
      </c>
      <c r="L17" s="203"/>
      <c r="M17" s="6"/>
      <c r="N17" s="4">
        <v>91</v>
      </c>
      <c r="O17" s="7" t="b">
        <v>0</v>
      </c>
      <c r="P17" s="195"/>
      <c r="Q17" s="196"/>
      <c r="R17" s="199"/>
      <c r="S17" s="200"/>
      <c r="T17" s="189" t="s">
        <v>38</v>
      </c>
      <c r="U17" s="190"/>
      <c r="V17" s="190"/>
      <c r="W17" s="21"/>
      <c r="X17" s="204" t="s">
        <v>14</v>
      </c>
      <c r="Y17" s="179"/>
      <c r="Z17" s="6"/>
      <c r="AA17" s="48"/>
      <c r="AL17" t="str">
        <f>J17&amp;M17</f>
        <v/>
      </c>
      <c r="AM17" t="str">
        <f>W17&amp;Z17</f>
        <v/>
      </c>
    </row>
    <row r="18" spans="1:39" ht="3" customHeight="1" x14ac:dyDescent="0.25">
      <c r="A18" s="43"/>
      <c r="B18" s="9"/>
      <c r="C18" s="185"/>
      <c r="D18" s="191"/>
      <c r="E18" s="185"/>
      <c r="F18" s="186"/>
      <c r="G18" s="180"/>
      <c r="H18" s="181"/>
      <c r="I18" s="181"/>
      <c r="J18" s="182"/>
      <c r="K18" s="180"/>
      <c r="L18" s="181"/>
      <c r="M18" s="194"/>
      <c r="N18" s="58"/>
      <c r="O18" s="10"/>
      <c r="P18" s="185"/>
      <c r="Q18" s="191"/>
      <c r="R18" s="185"/>
      <c r="S18" s="186"/>
      <c r="T18" s="180"/>
      <c r="U18" s="181"/>
      <c r="V18" s="181"/>
      <c r="W18" s="182"/>
      <c r="X18" s="180"/>
      <c r="Y18" s="181"/>
      <c r="Z18" s="194"/>
      <c r="AA18" s="48"/>
    </row>
    <row r="19" spans="1:39" ht="26.1" customHeight="1" x14ac:dyDescent="0.25">
      <c r="A19" s="20">
        <v>72</v>
      </c>
      <c r="B19" s="5" t="b">
        <v>0</v>
      </c>
      <c r="C19" s="195"/>
      <c r="D19" s="196"/>
      <c r="E19" s="199"/>
      <c r="F19" s="200"/>
      <c r="G19" s="189" t="s">
        <v>38</v>
      </c>
      <c r="H19" s="190"/>
      <c r="I19" s="190"/>
      <c r="J19" s="21"/>
      <c r="K19" s="197" t="s">
        <v>14</v>
      </c>
      <c r="L19" s="198"/>
      <c r="M19" s="21"/>
      <c r="N19" s="4">
        <v>92</v>
      </c>
      <c r="O19" s="7" t="b">
        <v>0</v>
      </c>
      <c r="P19" s="195"/>
      <c r="Q19" s="196"/>
      <c r="R19" s="199"/>
      <c r="S19" s="200"/>
      <c r="T19" s="189" t="s">
        <v>38</v>
      </c>
      <c r="U19" s="190"/>
      <c r="V19" s="190"/>
      <c r="W19" s="21"/>
      <c r="X19" s="189" t="s">
        <v>14</v>
      </c>
      <c r="Y19" s="190"/>
      <c r="Z19" s="21"/>
      <c r="AA19" s="48"/>
      <c r="AL19" t="str">
        <f>J19&amp;M19</f>
        <v/>
      </c>
      <c r="AM19" t="str">
        <f>W19&amp;Z19</f>
        <v/>
      </c>
    </row>
    <row r="20" spans="1:39" ht="3" customHeight="1" x14ac:dyDescent="0.25">
      <c r="A20" s="43"/>
      <c r="B20" s="9"/>
      <c r="C20" s="185"/>
      <c r="D20" s="191"/>
      <c r="E20" s="71"/>
      <c r="F20" s="72"/>
      <c r="G20" s="180"/>
      <c r="H20" s="181"/>
      <c r="I20" s="181"/>
      <c r="J20" s="182"/>
      <c r="K20" s="180"/>
      <c r="L20" s="181"/>
      <c r="M20" s="194"/>
      <c r="N20" s="58"/>
      <c r="O20" s="10"/>
      <c r="P20" s="185"/>
      <c r="Q20" s="191"/>
      <c r="R20" s="185"/>
      <c r="S20" s="186"/>
      <c r="T20" s="180"/>
      <c r="U20" s="181"/>
      <c r="V20" s="181"/>
      <c r="W20" s="182"/>
      <c r="X20" s="180"/>
      <c r="Y20" s="181"/>
      <c r="Z20" s="194"/>
      <c r="AA20" s="48"/>
      <c r="AL20" t="str">
        <f>J20&amp;M20</f>
        <v/>
      </c>
      <c r="AM20" t="str">
        <f>W20&amp;Z20</f>
        <v/>
      </c>
    </row>
    <row r="21" spans="1:39" ht="26.1" customHeight="1" x14ac:dyDescent="0.25">
      <c r="A21" s="20">
        <v>73</v>
      </c>
      <c r="B21" s="5" t="b">
        <v>0</v>
      </c>
      <c r="C21" s="195"/>
      <c r="D21" s="196"/>
      <c r="E21" s="199"/>
      <c r="F21" s="200"/>
      <c r="G21" s="189" t="s">
        <v>38</v>
      </c>
      <c r="H21" s="190"/>
      <c r="I21" s="190"/>
      <c r="J21" s="21"/>
      <c r="K21" s="202" t="s">
        <v>14</v>
      </c>
      <c r="L21" s="203"/>
      <c r="M21" s="6"/>
      <c r="N21" s="4">
        <v>93</v>
      </c>
      <c r="O21" s="7" t="b">
        <v>0</v>
      </c>
      <c r="P21" s="195"/>
      <c r="Q21" s="196"/>
      <c r="R21" s="199"/>
      <c r="S21" s="200"/>
      <c r="T21" s="189" t="s">
        <v>38</v>
      </c>
      <c r="U21" s="190"/>
      <c r="V21" s="190"/>
      <c r="W21" s="21"/>
      <c r="X21" s="204" t="s">
        <v>14</v>
      </c>
      <c r="Y21" s="179"/>
      <c r="Z21" s="6"/>
      <c r="AA21" s="48"/>
      <c r="AL21" t="str">
        <f>J21&amp;M21</f>
        <v/>
      </c>
      <c r="AM21" t="str">
        <f>W21&amp;Z21</f>
        <v/>
      </c>
    </row>
    <row r="22" spans="1:39" ht="3" customHeight="1" x14ac:dyDescent="0.25">
      <c r="A22" s="43">
        <v>34</v>
      </c>
      <c r="B22" s="9"/>
      <c r="C22" s="185"/>
      <c r="D22" s="191"/>
      <c r="E22" s="185"/>
      <c r="F22" s="186"/>
      <c r="G22" s="180"/>
      <c r="H22" s="181"/>
      <c r="I22" s="181"/>
      <c r="J22" s="182"/>
      <c r="K22" s="180"/>
      <c r="L22" s="181"/>
      <c r="M22" s="194"/>
      <c r="N22" s="58"/>
      <c r="O22" s="10"/>
      <c r="P22" s="185"/>
      <c r="Q22" s="191"/>
      <c r="R22" s="185"/>
      <c r="S22" s="186"/>
      <c r="T22" s="180"/>
      <c r="U22" s="181"/>
      <c r="V22" s="181"/>
      <c r="W22" s="182"/>
      <c r="X22" s="180"/>
      <c r="Y22" s="181"/>
      <c r="Z22" s="194"/>
      <c r="AA22" s="48"/>
    </row>
    <row r="23" spans="1:39" ht="26.1" customHeight="1" x14ac:dyDescent="0.25">
      <c r="A23" s="20">
        <v>74</v>
      </c>
      <c r="B23" s="5" t="b">
        <v>0</v>
      </c>
      <c r="C23" s="195"/>
      <c r="D23" s="196"/>
      <c r="E23" s="199"/>
      <c r="F23" s="200"/>
      <c r="G23" s="189" t="s">
        <v>38</v>
      </c>
      <c r="H23" s="190"/>
      <c r="I23" s="190"/>
      <c r="J23" s="21"/>
      <c r="K23" s="197" t="s">
        <v>14</v>
      </c>
      <c r="L23" s="198"/>
      <c r="M23" s="21"/>
      <c r="N23" s="4">
        <v>94</v>
      </c>
      <c r="O23" s="7" t="b">
        <v>0</v>
      </c>
      <c r="P23" s="195"/>
      <c r="Q23" s="196"/>
      <c r="R23" s="199"/>
      <c r="S23" s="200"/>
      <c r="T23" s="189" t="s">
        <v>38</v>
      </c>
      <c r="U23" s="190"/>
      <c r="V23" s="190"/>
      <c r="W23" s="21"/>
      <c r="X23" s="189" t="s">
        <v>14</v>
      </c>
      <c r="Y23" s="190"/>
      <c r="Z23" s="21"/>
      <c r="AA23" s="48"/>
      <c r="AL23" t="str">
        <f>J23&amp;M23</f>
        <v/>
      </c>
      <c r="AM23" t="str">
        <f>W23&amp;Z23</f>
        <v/>
      </c>
    </row>
    <row r="24" spans="1:39" ht="3" customHeight="1" x14ac:dyDescent="0.25">
      <c r="A24" s="43"/>
      <c r="B24" s="9"/>
      <c r="C24" s="185"/>
      <c r="D24" s="191"/>
      <c r="E24" s="71"/>
      <c r="F24" s="72"/>
      <c r="G24" s="180"/>
      <c r="H24" s="181"/>
      <c r="I24" s="181"/>
      <c r="J24" s="182"/>
      <c r="K24" s="180"/>
      <c r="L24" s="181"/>
      <c r="M24" s="194"/>
      <c r="N24" s="58"/>
      <c r="O24" s="10"/>
      <c r="P24" s="185"/>
      <c r="Q24" s="191"/>
      <c r="R24" s="185"/>
      <c r="S24" s="186"/>
      <c r="T24" s="180"/>
      <c r="U24" s="181"/>
      <c r="V24" s="181"/>
      <c r="W24" s="182"/>
      <c r="X24" s="180"/>
      <c r="Y24" s="181"/>
      <c r="Z24" s="194"/>
      <c r="AA24" s="48"/>
      <c r="AL24" t="str">
        <f>J24&amp;M24</f>
        <v/>
      </c>
      <c r="AM24" t="str">
        <f>W24&amp;Z24</f>
        <v/>
      </c>
    </row>
    <row r="25" spans="1:39" ht="26.1" customHeight="1" x14ac:dyDescent="0.25">
      <c r="A25" s="20">
        <v>75</v>
      </c>
      <c r="B25" s="5" t="b">
        <v>0</v>
      </c>
      <c r="C25" s="195"/>
      <c r="D25" s="196"/>
      <c r="E25" s="199"/>
      <c r="F25" s="200"/>
      <c r="G25" s="189" t="s">
        <v>38</v>
      </c>
      <c r="H25" s="190"/>
      <c r="I25" s="190"/>
      <c r="J25" s="21"/>
      <c r="K25" s="202" t="s">
        <v>14</v>
      </c>
      <c r="L25" s="203"/>
      <c r="M25" s="6"/>
      <c r="N25" s="4">
        <v>95</v>
      </c>
      <c r="O25" s="7" t="b">
        <v>0</v>
      </c>
      <c r="P25" s="195"/>
      <c r="Q25" s="196"/>
      <c r="R25" s="199"/>
      <c r="S25" s="200"/>
      <c r="T25" s="189" t="s">
        <v>38</v>
      </c>
      <c r="U25" s="190"/>
      <c r="V25" s="190"/>
      <c r="W25" s="21"/>
      <c r="X25" s="204" t="s">
        <v>14</v>
      </c>
      <c r="Y25" s="179"/>
      <c r="Z25" s="6"/>
      <c r="AA25" s="48"/>
      <c r="AL25" t="str">
        <f>J25&amp;M25</f>
        <v/>
      </c>
      <c r="AM25" t="str">
        <f>W25&amp;Z25</f>
        <v/>
      </c>
    </row>
    <row r="26" spans="1:39" ht="3" customHeight="1" x14ac:dyDescent="0.25">
      <c r="A26" s="43"/>
      <c r="B26" s="9"/>
      <c r="C26" s="185"/>
      <c r="D26" s="191"/>
      <c r="E26" s="185"/>
      <c r="F26" s="186"/>
      <c r="G26" s="180"/>
      <c r="H26" s="181"/>
      <c r="I26" s="181"/>
      <c r="J26" s="182"/>
      <c r="K26" s="180"/>
      <c r="L26" s="181"/>
      <c r="M26" s="194"/>
      <c r="N26" s="58">
        <v>56</v>
      </c>
      <c r="O26" s="10"/>
      <c r="P26" s="185"/>
      <c r="Q26" s="191"/>
      <c r="R26" s="185"/>
      <c r="S26" s="186"/>
      <c r="T26" s="180"/>
      <c r="U26" s="181"/>
      <c r="V26" s="181"/>
      <c r="W26" s="182"/>
      <c r="X26" s="180"/>
      <c r="Y26" s="181"/>
      <c r="Z26" s="194"/>
      <c r="AA26" s="48"/>
    </row>
    <row r="27" spans="1:39" ht="26.1" customHeight="1" x14ac:dyDescent="0.25">
      <c r="A27" s="20">
        <v>76</v>
      </c>
      <c r="B27" s="5" t="b">
        <v>0</v>
      </c>
      <c r="C27" s="195"/>
      <c r="D27" s="196"/>
      <c r="E27" s="199"/>
      <c r="F27" s="200"/>
      <c r="G27" s="189" t="s">
        <v>38</v>
      </c>
      <c r="H27" s="190"/>
      <c r="I27" s="190"/>
      <c r="J27" s="21"/>
      <c r="K27" s="197" t="s">
        <v>14</v>
      </c>
      <c r="L27" s="198"/>
      <c r="M27" s="21"/>
      <c r="N27" s="4">
        <v>96</v>
      </c>
      <c r="O27" s="7" t="b">
        <v>0</v>
      </c>
      <c r="P27" s="195"/>
      <c r="Q27" s="196"/>
      <c r="R27" s="199"/>
      <c r="S27" s="200"/>
      <c r="T27" s="189" t="s">
        <v>38</v>
      </c>
      <c r="U27" s="190"/>
      <c r="V27" s="190"/>
      <c r="W27" s="21"/>
      <c r="X27" s="189" t="s">
        <v>14</v>
      </c>
      <c r="Y27" s="190"/>
      <c r="Z27" s="21"/>
      <c r="AA27" s="48"/>
      <c r="AL27" t="str">
        <f>J27&amp;M27</f>
        <v/>
      </c>
      <c r="AM27" t="str">
        <f>W27&amp;Z27</f>
        <v/>
      </c>
    </row>
    <row r="28" spans="1:39" ht="3" customHeight="1" x14ac:dyDescent="0.25">
      <c r="A28" s="43"/>
      <c r="B28" s="9"/>
      <c r="C28" s="185"/>
      <c r="D28" s="191"/>
      <c r="E28" s="71"/>
      <c r="F28" s="72"/>
      <c r="G28" s="180"/>
      <c r="H28" s="181"/>
      <c r="I28" s="181"/>
      <c r="J28" s="182"/>
      <c r="K28" s="180"/>
      <c r="L28" s="181"/>
      <c r="M28" s="194"/>
      <c r="N28" s="58"/>
      <c r="O28" s="10"/>
      <c r="P28" s="185"/>
      <c r="Q28" s="191"/>
      <c r="R28" s="185"/>
      <c r="S28" s="186"/>
      <c r="T28" s="180"/>
      <c r="U28" s="181"/>
      <c r="V28" s="181"/>
      <c r="W28" s="182"/>
      <c r="X28" s="180"/>
      <c r="Y28" s="181"/>
      <c r="Z28" s="194"/>
      <c r="AA28" s="48"/>
      <c r="AL28" t="str">
        <f>J28&amp;M28</f>
        <v/>
      </c>
      <c r="AM28" t="str">
        <f>W28&amp;Z28</f>
        <v/>
      </c>
    </row>
    <row r="29" spans="1:39" ht="26.1" customHeight="1" x14ac:dyDescent="0.25">
      <c r="A29" s="20">
        <v>77</v>
      </c>
      <c r="B29" s="5" t="b">
        <v>0</v>
      </c>
      <c r="C29" s="195"/>
      <c r="D29" s="196"/>
      <c r="E29" s="199"/>
      <c r="F29" s="200"/>
      <c r="G29" s="189" t="s">
        <v>38</v>
      </c>
      <c r="H29" s="190"/>
      <c r="I29" s="190"/>
      <c r="J29" s="21"/>
      <c r="K29" s="202" t="s">
        <v>14</v>
      </c>
      <c r="L29" s="203"/>
      <c r="M29" s="6"/>
      <c r="N29" s="4">
        <v>97</v>
      </c>
      <c r="O29" s="7" t="b">
        <v>0</v>
      </c>
      <c r="P29" s="195"/>
      <c r="Q29" s="196"/>
      <c r="R29" s="199"/>
      <c r="S29" s="200"/>
      <c r="T29" s="189" t="s">
        <v>38</v>
      </c>
      <c r="U29" s="190"/>
      <c r="V29" s="190"/>
      <c r="W29" s="21"/>
      <c r="X29" s="204" t="s">
        <v>14</v>
      </c>
      <c r="Y29" s="179"/>
      <c r="Z29" s="6"/>
      <c r="AA29" s="48"/>
      <c r="AL29" t="str">
        <f>J29&amp;M29</f>
        <v/>
      </c>
      <c r="AM29" t="str">
        <f>W29&amp;Z29</f>
        <v/>
      </c>
    </row>
    <row r="30" spans="1:39" ht="3" customHeight="1" x14ac:dyDescent="0.25">
      <c r="A30" s="43"/>
      <c r="B30" s="9"/>
      <c r="C30" s="185"/>
      <c r="D30" s="191"/>
      <c r="E30" s="185"/>
      <c r="F30" s="186"/>
      <c r="G30" s="180"/>
      <c r="H30" s="181"/>
      <c r="I30" s="181"/>
      <c r="J30" s="182"/>
      <c r="K30" s="180"/>
      <c r="L30" s="181"/>
      <c r="M30" s="194"/>
      <c r="N30" s="58"/>
      <c r="O30" s="10"/>
      <c r="P30" s="185"/>
      <c r="Q30" s="191"/>
      <c r="R30" s="185"/>
      <c r="S30" s="186"/>
      <c r="T30" s="180"/>
      <c r="U30" s="181"/>
      <c r="V30" s="181"/>
      <c r="W30" s="182"/>
      <c r="X30" s="180"/>
      <c r="Y30" s="181"/>
      <c r="Z30" s="194"/>
      <c r="AA30" s="48"/>
    </row>
    <row r="31" spans="1:39" ht="26.1" customHeight="1" x14ac:dyDescent="0.25">
      <c r="A31" s="20">
        <v>78</v>
      </c>
      <c r="B31" s="5" t="b">
        <v>0</v>
      </c>
      <c r="C31" s="195"/>
      <c r="D31" s="196"/>
      <c r="E31" s="199"/>
      <c r="F31" s="200"/>
      <c r="G31" s="189" t="s">
        <v>38</v>
      </c>
      <c r="H31" s="190"/>
      <c r="I31" s="190"/>
      <c r="J31" s="21"/>
      <c r="K31" s="197" t="s">
        <v>14</v>
      </c>
      <c r="L31" s="198"/>
      <c r="M31" s="21"/>
      <c r="N31" s="4">
        <v>98</v>
      </c>
      <c r="O31" s="7" t="b">
        <v>0</v>
      </c>
      <c r="P31" s="195"/>
      <c r="Q31" s="196"/>
      <c r="R31" s="199"/>
      <c r="S31" s="200"/>
      <c r="T31" s="189" t="s">
        <v>38</v>
      </c>
      <c r="U31" s="190"/>
      <c r="V31" s="190"/>
      <c r="W31" s="21"/>
      <c r="X31" s="189" t="s">
        <v>14</v>
      </c>
      <c r="Y31" s="190"/>
      <c r="Z31" s="21"/>
      <c r="AA31" s="48"/>
      <c r="AL31" t="str">
        <f>J31&amp;M31</f>
        <v/>
      </c>
      <c r="AM31" t="str">
        <f>W31&amp;Z31</f>
        <v/>
      </c>
    </row>
    <row r="32" spans="1:39" ht="3" customHeight="1" x14ac:dyDescent="0.25">
      <c r="A32" s="43"/>
      <c r="B32" s="9"/>
      <c r="C32" s="185"/>
      <c r="D32" s="191"/>
      <c r="E32" s="71"/>
      <c r="F32" s="72"/>
      <c r="G32" s="180"/>
      <c r="H32" s="181"/>
      <c r="I32" s="181"/>
      <c r="J32" s="182"/>
      <c r="K32" s="180"/>
      <c r="L32" s="181"/>
      <c r="M32" s="194"/>
      <c r="N32" s="58"/>
      <c r="O32" s="10"/>
      <c r="P32" s="185"/>
      <c r="Q32" s="191"/>
      <c r="R32" s="185"/>
      <c r="S32" s="186"/>
      <c r="T32" s="180"/>
      <c r="U32" s="181"/>
      <c r="V32" s="181"/>
      <c r="W32" s="182"/>
      <c r="X32" s="180"/>
      <c r="Y32" s="181"/>
      <c r="Z32" s="194"/>
      <c r="AA32" s="48"/>
      <c r="AL32" t="str">
        <f>J32&amp;M32</f>
        <v/>
      </c>
      <c r="AM32" t="str">
        <f>W32&amp;Z32</f>
        <v/>
      </c>
    </row>
    <row r="33" spans="1:39" ht="26.1" customHeight="1" x14ac:dyDescent="0.25">
      <c r="A33" s="20">
        <v>79</v>
      </c>
      <c r="B33" s="5" t="b">
        <v>0</v>
      </c>
      <c r="C33" s="195"/>
      <c r="D33" s="196"/>
      <c r="E33" s="199"/>
      <c r="F33" s="200"/>
      <c r="G33" s="189" t="s">
        <v>38</v>
      </c>
      <c r="H33" s="190"/>
      <c r="I33" s="190"/>
      <c r="J33" s="21"/>
      <c r="K33" s="202" t="s">
        <v>14</v>
      </c>
      <c r="L33" s="203"/>
      <c r="M33" s="6"/>
      <c r="N33" s="4">
        <v>99</v>
      </c>
      <c r="O33" s="7" t="b">
        <v>0</v>
      </c>
      <c r="P33" s="195"/>
      <c r="Q33" s="196"/>
      <c r="R33" s="199"/>
      <c r="S33" s="200"/>
      <c r="T33" s="189" t="s">
        <v>38</v>
      </c>
      <c r="U33" s="190"/>
      <c r="V33" s="190"/>
      <c r="W33" s="21"/>
      <c r="X33" s="204" t="s">
        <v>14</v>
      </c>
      <c r="Y33" s="179"/>
      <c r="Z33" s="6"/>
      <c r="AA33" s="48"/>
      <c r="AL33" t="str">
        <f>J33&amp;M33</f>
        <v/>
      </c>
      <c r="AM33" t="str">
        <f>W33&amp;Z33</f>
        <v/>
      </c>
    </row>
    <row r="34" spans="1:39" ht="3" customHeight="1" x14ac:dyDescent="0.25">
      <c r="A34" s="43"/>
      <c r="B34" s="9"/>
      <c r="C34" s="185"/>
      <c r="D34" s="191"/>
      <c r="E34" s="185"/>
      <c r="F34" s="186"/>
      <c r="G34" s="180"/>
      <c r="H34" s="181"/>
      <c r="I34" s="181"/>
      <c r="J34" s="182"/>
      <c r="K34" s="180"/>
      <c r="L34" s="181"/>
      <c r="M34" s="194"/>
      <c r="N34" s="58"/>
      <c r="O34" s="10"/>
      <c r="P34" s="185"/>
      <c r="Q34" s="191"/>
      <c r="R34" s="185"/>
      <c r="S34" s="186"/>
      <c r="T34" s="180"/>
      <c r="U34" s="181"/>
      <c r="V34" s="181"/>
      <c r="W34" s="182"/>
      <c r="X34" s="180"/>
      <c r="Y34" s="181"/>
      <c r="Z34" s="194"/>
      <c r="AA34" s="48"/>
    </row>
    <row r="35" spans="1:39" ht="26.1" customHeight="1" x14ac:dyDescent="0.25">
      <c r="A35" s="20">
        <v>80</v>
      </c>
      <c r="B35" s="5" t="b">
        <v>0</v>
      </c>
      <c r="C35" s="195"/>
      <c r="D35" s="196"/>
      <c r="E35" s="199"/>
      <c r="F35" s="200"/>
      <c r="G35" s="189" t="s">
        <v>38</v>
      </c>
      <c r="H35" s="190"/>
      <c r="I35" s="190"/>
      <c r="J35" s="21"/>
      <c r="K35" s="197" t="s">
        <v>14</v>
      </c>
      <c r="L35" s="198"/>
      <c r="M35" s="21"/>
      <c r="N35" s="4">
        <v>100</v>
      </c>
      <c r="O35" s="7" t="b">
        <v>0</v>
      </c>
      <c r="P35" s="195"/>
      <c r="Q35" s="196"/>
      <c r="R35" s="199"/>
      <c r="S35" s="200"/>
      <c r="T35" s="189" t="s">
        <v>38</v>
      </c>
      <c r="U35" s="190"/>
      <c r="V35" s="190"/>
      <c r="W35" s="21"/>
      <c r="X35" s="189" t="s">
        <v>14</v>
      </c>
      <c r="Y35" s="190"/>
      <c r="Z35" s="21"/>
      <c r="AA35" s="48"/>
      <c r="AL35" t="str">
        <f>J35&amp;M35</f>
        <v/>
      </c>
      <c r="AM35" t="str">
        <f>W35&amp;Z35</f>
        <v/>
      </c>
    </row>
    <row r="36" spans="1:39" ht="3" customHeight="1" x14ac:dyDescent="0.25">
      <c r="A36" s="43"/>
      <c r="B36" s="9"/>
      <c r="C36" s="185"/>
      <c r="D36" s="191"/>
      <c r="E36" s="71"/>
      <c r="F36" s="72"/>
      <c r="G36" s="180"/>
      <c r="H36" s="181"/>
      <c r="I36" s="181"/>
      <c r="J36" s="182"/>
      <c r="K36" s="180"/>
      <c r="L36" s="181"/>
      <c r="M36" s="194"/>
      <c r="N36" s="58"/>
      <c r="O36" s="10"/>
      <c r="P36" s="185"/>
      <c r="Q36" s="191"/>
      <c r="R36" s="185"/>
      <c r="S36" s="186"/>
      <c r="T36" s="180"/>
      <c r="U36" s="181"/>
      <c r="V36" s="181"/>
      <c r="W36" s="182"/>
      <c r="X36" s="180"/>
      <c r="Y36" s="181"/>
      <c r="Z36" s="194"/>
      <c r="AA36" s="48"/>
      <c r="AL36" t="str">
        <f>J36&amp;M36</f>
        <v/>
      </c>
      <c r="AM36" t="str">
        <f>W36&amp;Z36</f>
        <v/>
      </c>
    </row>
    <row r="37" spans="1:39" ht="26.1" customHeight="1" x14ac:dyDescent="0.25">
      <c r="A37" s="20">
        <v>81</v>
      </c>
      <c r="B37" s="5" t="b">
        <v>0</v>
      </c>
      <c r="C37" s="195"/>
      <c r="D37" s="196"/>
      <c r="E37" s="199"/>
      <c r="F37" s="200"/>
      <c r="G37" s="189" t="s">
        <v>38</v>
      </c>
      <c r="H37" s="190"/>
      <c r="I37" s="190"/>
      <c r="J37" s="21"/>
      <c r="K37" s="202" t="s">
        <v>14</v>
      </c>
      <c r="L37" s="203"/>
      <c r="M37" s="6"/>
      <c r="N37" s="4">
        <v>101</v>
      </c>
      <c r="O37" s="7" t="b">
        <v>0</v>
      </c>
      <c r="P37" s="195"/>
      <c r="Q37" s="196"/>
      <c r="R37" s="199"/>
      <c r="S37" s="200"/>
      <c r="T37" s="189" t="s">
        <v>38</v>
      </c>
      <c r="U37" s="190"/>
      <c r="V37" s="190"/>
      <c r="W37" s="21"/>
      <c r="X37" s="204" t="s">
        <v>14</v>
      </c>
      <c r="Y37" s="179"/>
      <c r="Z37" s="6"/>
      <c r="AA37" s="48"/>
      <c r="AL37" t="str">
        <f>J37&amp;M37</f>
        <v/>
      </c>
      <c r="AM37" t="str">
        <f>W37&amp;Z37</f>
        <v/>
      </c>
    </row>
    <row r="38" spans="1:39" ht="3" customHeight="1" x14ac:dyDescent="0.25">
      <c r="A38" s="43"/>
      <c r="B38" s="9"/>
      <c r="C38" s="185"/>
      <c r="D38" s="191"/>
      <c r="E38" s="185"/>
      <c r="F38" s="186"/>
      <c r="G38" s="180"/>
      <c r="H38" s="181"/>
      <c r="I38" s="181"/>
      <c r="J38" s="182"/>
      <c r="K38" s="180"/>
      <c r="L38" s="181"/>
      <c r="M38" s="194"/>
      <c r="N38" s="58">
        <v>102</v>
      </c>
      <c r="O38" s="10"/>
      <c r="P38" s="185"/>
      <c r="Q38" s="191"/>
      <c r="R38" s="185"/>
      <c r="S38" s="186"/>
      <c r="T38" s="180"/>
      <c r="U38" s="181"/>
      <c r="V38" s="181"/>
      <c r="W38" s="182"/>
      <c r="X38" s="180"/>
      <c r="Y38" s="181"/>
      <c r="Z38" s="194"/>
      <c r="AA38" s="48"/>
    </row>
    <row r="39" spans="1:39" ht="26.1" customHeight="1" x14ac:dyDescent="0.25">
      <c r="A39" s="20">
        <v>82</v>
      </c>
      <c r="B39" s="5" t="b">
        <v>0</v>
      </c>
      <c r="C39" s="195"/>
      <c r="D39" s="196"/>
      <c r="E39" s="199"/>
      <c r="F39" s="200"/>
      <c r="G39" s="189" t="s">
        <v>38</v>
      </c>
      <c r="H39" s="190"/>
      <c r="I39" s="190"/>
      <c r="J39" s="21"/>
      <c r="K39" s="197" t="s">
        <v>14</v>
      </c>
      <c r="L39" s="198"/>
      <c r="M39" s="21"/>
      <c r="N39" s="4">
        <v>102</v>
      </c>
      <c r="O39" s="7" t="b">
        <v>0</v>
      </c>
      <c r="P39" s="195"/>
      <c r="Q39" s="196"/>
      <c r="R39" s="199"/>
      <c r="S39" s="200"/>
      <c r="T39" s="189" t="s">
        <v>38</v>
      </c>
      <c r="U39" s="190"/>
      <c r="V39" s="190"/>
      <c r="W39" s="21"/>
      <c r="X39" s="189" t="s">
        <v>14</v>
      </c>
      <c r="Y39" s="190"/>
      <c r="Z39" s="21"/>
      <c r="AA39" s="48"/>
      <c r="AL39" t="str">
        <f>J39&amp;M39</f>
        <v/>
      </c>
      <c r="AM39" t="str">
        <f>W39&amp;Z39</f>
        <v/>
      </c>
    </row>
    <row r="40" spans="1:39" ht="3" customHeight="1" x14ac:dyDescent="0.25">
      <c r="A40" s="43"/>
      <c r="B40" s="9"/>
      <c r="C40" s="185"/>
      <c r="D40" s="191"/>
      <c r="E40" s="71"/>
      <c r="F40" s="72"/>
      <c r="G40" s="180"/>
      <c r="H40" s="181"/>
      <c r="I40" s="181"/>
      <c r="J40" s="182"/>
      <c r="K40" s="180"/>
      <c r="L40" s="181"/>
      <c r="M40" s="194"/>
      <c r="N40" s="58"/>
      <c r="O40" s="10"/>
      <c r="P40" s="185"/>
      <c r="Q40" s="191"/>
      <c r="R40" s="185"/>
      <c r="S40" s="186"/>
      <c r="T40" s="180"/>
      <c r="U40" s="181"/>
      <c r="V40" s="181"/>
      <c r="W40" s="182"/>
      <c r="X40" s="180"/>
      <c r="Y40" s="181"/>
      <c r="Z40" s="194"/>
      <c r="AA40" s="48"/>
      <c r="AL40" t="str">
        <f>J40&amp;M40</f>
        <v/>
      </c>
      <c r="AM40" t="str">
        <f>W40&amp;Z40</f>
        <v/>
      </c>
    </row>
    <row r="41" spans="1:39" ht="26.1" customHeight="1" x14ac:dyDescent="0.25">
      <c r="A41" s="20">
        <v>83</v>
      </c>
      <c r="B41" s="5" t="b">
        <v>0</v>
      </c>
      <c r="C41" s="195"/>
      <c r="D41" s="196"/>
      <c r="E41" s="199"/>
      <c r="F41" s="200"/>
      <c r="G41" s="189" t="s">
        <v>38</v>
      </c>
      <c r="H41" s="190"/>
      <c r="I41" s="190"/>
      <c r="J41" s="21"/>
      <c r="K41" s="202" t="s">
        <v>14</v>
      </c>
      <c r="L41" s="203"/>
      <c r="M41" s="6"/>
      <c r="N41" s="4">
        <v>103</v>
      </c>
      <c r="O41" s="7" t="b">
        <v>0</v>
      </c>
      <c r="P41" s="195"/>
      <c r="Q41" s="196"/>
      <c r="R41" s="199"/>
      <c r="S41" s="200"/>
      <c r="T41" s="189" t="s">
        <v>38</v>
      </c>
      <c r="U41" s="190"/>
      <c r="V41" s="190"/>
      <c r="W41" s="21"/>
      <c r="X41" s="204" t="s">
        <v>14</v>
      </c>
      <c r="Y41" s="179"/>
      <c r="Z41" s="6"/>
      <c r="AA41" s="48"/>
      <c r="AL41" t="str">
        <f>J41&amp;M41</f>
        <v/>
      </c>
      <c r="AM41" t="str">
        <f>W41&amp;Z41</f>
        <v/>
      </c>
    </row>
    <row r="42" spans="1:39" ht="3" customHeight="1" x14ac:dyDescent="0.25">
      <c r="A42" s="43"/>
      <c r="B42" s="9"/>
      <c r="C42" s="185"/>
      <c r="D42" s="191"/>
      <c r="E42" s="185"/>
      <c r="F42" s="186"/>
      <c r="G42" s="180"/>
      <c r="H42" s="181"/>
      <c r="I42" s="181"/>
      <c r="J42" s="182"/>
      <c r="K42" s="180"/>
      <c r="L42" s="181"/>
      <c r="M42" s="194"/>
      <c r="N42" s="58"/>
      <c r="O42" s="10"/>
      <c r="P42" s="185"/>
      <c r="Q42" s="191"/>
      <c r="R42" s="185"/>
      <c r="S42" s="186"/>
      <c r="T42" s="180"/>
      <c r="U42" s="181"/>
      <c r="V42" s="181"/>
      <c r="W42" s="182"/>
      <c r="X42" s="180"/>
      <c r="Y42" s="181"/>
      <c r="Z42" s="194"/>
      <c r="AA42" s="48"/>
    </row>
    <row r="43" spans="1:39" ht="26.1" customHeight="1" x14ac:dyDescent="0.25">
      <c r="A43" s="20">
        <v>84</v>
      </c>
      <c r="B43" s="5" t="b">
        <v>0</v>
      </c>
      <c r="C43" s="195"/>
      <c r="D43" s="196"/>
      <c r="E43" s="199"/>
      <c r="F43" s="200"/>
      <c r="G43" s="189" t="s">
        <v>38</v>
      </c>
      <c r="H43" s="190"/>
      <c r="I43" s="190"/>
      <c r="J43" s="21"/>
      <c r="K43" s="197" t="s">
        <v>14</v>
      </c>
      <c r="L43" s="198"/>
      <c r="M43" s="21"/>
      <c r="N43" s="4">
        <v>104</v>
      </c>
      <c r="O43" s="7" t="b">
        <v>0</v>
      </c>
      <c r="P43" s="195"/>
      <c r="Q43" s="196"/>
      <c r="R43" s="199"/>
      <c r="S43" s="200"/>
      <c r="T43" s="189" t="s">
        <v>38</v>
      </c>
      <c r="U43" s="190"/>
      <c r="V43" s="190"/>
      <c r="W43" s="21"/>
      <c r="X43" s="189" t="s">
        <v>14</v>
      </c>
      <c r="Y43" s="190"/>
      <c r="Z43" s="21"/>
      <c r="AA43" s="48"/>
      <c r="AL43" t="str">
        <f>J43&amp;M43</f>
        <v/>
      </c>
      <c r="AM43" t="str">
        <f>W43&amp;Z43</f>
        <v/>
      </c>
    </row>
    <row r="44" spans="1:39" ht="3" customHeight="1" x14ac:dyDescent="0.25">
      <c r="A44" s="43"/>
      <c r="B44" s="9"/>
      <c r="C44" s="185"/>
      <c r="D44" s="191"/>
      <c r="E44" s="71"/>
      <c r="F44" s="72"/>
      <c r="G44" s="180"/>
      <c r="H44" s="181"/>
      <c r="I44" s="181"/>
      <c r="J44" s="182"/>
      <c r="K44" s="180"/>
      <c r="L44" s="181"/>
      <c r="M44" s="194"/>
      <c r="N44" s="58"/>
      <c r="O44" s="10"/>
      <c r="P44" s="185"/>
      <c r="Q44" s="191"/>
      <c r="R44" s="185"/>
      <c r="S44" s="186"/>
      <c r="T44" s="180"/>
      <c r="U44" s="181"/>
      <c r="V44" s="181"/>
      <c r="W44" s="182"/>
      <c r="X44" s="180"/>
      <c r="Y44" s="181"/>
      <c r="Z44" s="194"/>
      <c r="AA44" s="48"/>
      <c r="AL44" t="str">
        <f>J44&amp;M44</f>
        <v/>
      </c>
      <c r="AM44" t="str">
        <f>W44&amp;Z44</f>
        <v/>
      </c>
    </row>
    <row r="45" spans="1:39" ht="26.1" customHeight="1" x14ac:dyDescent="0.25">
      <c r="A45" s="20">
        <v>85</v>
      </c>
      <c r="B45" s="5" t="b">
        <v>0</v>
      </c>
      <c r="C45" s="195"/>
      <c r="D45" s="196"/>
      <c r="E45" s="199"/>
      <c r="F45" s="200"/>
      <c r="G45" s="189" t="s">
        <v>38</v>
      </c>
      <c r="H45" s="190"/>
      <c r="I45" s="190"/>
      <c r="J45" s="21"/>
      <c r="K45" s="202" t="s">
        <v>14</v>
      </c>
      <c r="L45" s="203"/>
      <c r="M45" s="6"/>
      <c r="N45" s="4">
        <v>105</v>
      </c>
      <c r="O45" s="7" t="b">
        <v>0</v>
      </c>
      <c r="P45" s="195"/>
      <c r="Q45" s="196"/>
      <c r="R45" s="199"/>
      <c r="S45" s="200"/>
      <c r="T45" s="189" t="s">
        <v>38</v>
      </c>
      <c r="U45" s="190"/>
      <c r="V45" s="190"/>
      <c r="W45" s="21"/>
      <c r="X45" s="204" t="s">
        <v>14</v>
      </c>
      <c r="Y45" s="179"/>
      <c r="Z45" s="6"/>
      <c r="AA45" s="48"/>
      <c r="AL45" t="str">
        <f>J45&amp;M45</f>
        <v/>
      </c>
      <c r="AM45" t="str">
        <f>W45&amp;Z45</f>
        <v/>
      </c>
    </row>
    <row r="46" spans="1:39" ht="3" customHeight="1" x14ac:dyDescent="0.25">
      <c r="A46" s="43"/>
      <c r="B46" s="9"/>
      <c r="C46" s="185"/>
      <c r="D46" s="191"/>
      <c r="E46" s="185"/>
      <c r="F46" s="186"/>
      <c r="G46" s="180"/>
      <c r="H46" s="181"/>
      <c r="I46" s="181"/>
      <c r="J46" s="182"/>
      <c r="K46" s="180"/>
      <c r="L46" s="181"/>
      <c r="M46" s="194"/>
      <c r="N46" s="58"/>
      <c r="O46" s="10"/>
      <c r="P46" s="185"/>
      <c r="Q46" s="191"/>
      <c r="R46" s="185"/>
      <c r="S46" s="186"/>
      <c r="T46" s="180"/>
      <c r="U46" s="181"/>
      <c r="V46" s="181"/>
      <c r="W46" s="182"/>
      <c r="X46" s="180"/>
      <c r="Y46" s="181"/>
      <c r="Z46" s="194"/>
      <c r="AA46" s="48"/>
    </row>
    <row r="47" spans="1:39" ht="26.1" customHeight="1" x14ac:dyDescent="0.25">
      <c r="A47" s="20">
        <v>86</v>
      </c>
      <c r="B47" s="5" t="b">
        <v>0</v>
      </c>
      <c r="C47" s="195"/>
      <c r="D47" s="196"/>
      <c r="E47" s="199"/>
      <c r="F47" s="200"/>
      <c r="G47" s="189" t="s">
        <v>38</v>
      </c>
      <c r="H47" s="190"/>
      <c r="I47" s="190"/>
      <c r="J47" s="21"/>
      <c r="K47" s="197" t="s">
        <v>14</v>
      </c>
      <c r="L47" s="198"/>
      <c r="M47" s="21"/>
      <c r="N47" s="4">
        <v>106</v>
      </c>
      <c r="O47" s="7" t="b">
        <v>0</v>
      </c>
      <c r="P47" s="195"/>
      <c r="Q47" s="196"/>
      <c r="R47" s="199"/>
      <c r="S47" s="200"/>
      <c r="T47" s="189" t="s">
        <v>38</v>
      </c>
      <c r="U47" s="190"/>
      <c r="V47" s="190"/>
      <c r="W47" s="21"/>
      <c r="X47" s="189" t="s">
        <v>14</v>
      </c>
      <c r="Y47" s="190"/>
      <c r="Z47" s="21"/>
      <c r="AA47" s="48"/>
      <c r="AL47" t="str">
        <f>J47&amp;M47</f>
        <v/>
      </c>
      <c r="AM47" t="str">
        <f>W47&amp;Z47</f>
        <v/>
      </c>
    </row>
    <row r="48" spans="1:39" ht="3" customHeight="1" x14ac:dyDescent="0.25">
      <c r="A48" s="43"/>
      <c r="B48" s="9"/>
      <c r="C48" s="185"/>
      <c r="D48" s="191"/>
      <c r="E48" s="71"/>
      <c r="F48" s="72"/>
      <c r="G48" s="180"/>
      <c r="H48" s="181"/>
      <c r="I48" s="181"/>
      <c r="J48" s="182"/>
      <c r="K48" s="180"/>
      <c r="L48" s="181"/>
      <c r="M48" s="194"/>
      <c r="N48" s="58"/>
      <c r="O48" s="10"/>
      <c r="P48" s="185"/>
      <c r="Q48" s="191"/>
      <c r="R48" s="185"/>
      <c r="S48" s="186"/>
      <c r="T48" s="180"/>
      <c r="U48" s="181"/>
      <c r="V48" s="181"/>
      <c r="W48" s="182"/>
      <c r="X48" s="180"/>
      <c r="Y48" s="181"/>
      <c r="Z48" s="194"/>
      <c r="AA48" s="48"/>
      <c r="AL48" t="str">
        <f>J48&amp;M48</f>
        <v/>
      </c>
      <c r="AM48" t="str">
        <f>W48&amp;Z48</f>
        <v/>
      </c>
    </row>
    <row r="50" spans="1:38" hidden="1" x14ac:dyDescent="0.25">
      <c r="A50" t="s">
        <v>62</v>
      </c>
    </row>
    <row r="51" spans="1:38" ht="12.75" hidden="1" customHeight="1" x14ac:dyDescent="0.25">
      <c r="C51" t="s">
        <v>15</v>
      </c>
      <c r="G51" t="s">
        <v>65</v>
      </c>
      <c r="P51" s="176" t="s">
        <v>58</v>
      </c>
      <c r="Q51" s="176"/>
      <c r="W51" t="s">
        <v>16</v>
      </c>
    </row>
    <row r="52" spans="1:38" s="12" customFormat="1" ht="12.75" hidden="1" customHeight="1" x14ac:dyDescent="0.25">
      <c r="A52"/>
      <c r="B52"/>
      <c r="C52">
        <v>1</v>
      </c>
      <c r="D52">
        <f>COUNTIF($C$9:$C$47,"&lt;500")</f>
        <v>0</v>
      </c>
      <c r="E52"/>
      <c r="F52"/>
      <c r="G52" s="90" t="s">
        <v>66</v>
      </c>
      <c r="H52"/>
      <c r="I52"/>
      <c r="J52"/>
      <c r="K52"/>
      <c r="L52"/>
      <c r="M52"/>
      <c r="N52"/>
      <c r="O52"/>
      <c r="P52">
        <v>1</v>
      </c>
      <c r="Q52">
        <f>COUNTIF($P$9:$P$47,"&lt;500")</f>
        <v>0</v>
      </c>
      <c r="R52"/>
      <c r="S52"/>
      <c r="T52"/>
      <c r="U52"/>
      <c r="V52"/>
      <c r="W52" s="177">
        <f t="shared" ref="W52:W58" si="0">SUM(D52+Q52)</f>
        <v>0</v>
      </c>
      <c r="X52" s="177"/>
      <c r="Y52"/>
      <c r="Z52"/>
      <c r="AA52" s="50"/>
      <c r="AB52"/>
      <c r="AC52"/>
      <c r="AD52"/>
      <c r="AE52"/>
      <c r="AF52"/>
      <c r="AG52"/>
      <c r="AH52"/>
      <c r="AK52"/>
      <c r="AL52"/>
    </row>
    <row r="53" spans="1:38" s="12" customFormat="1" ht="12.75" hidden="1" customHeight="1" x14ac:dyDescent="0.25">
      <c r="A53"/>
      <c r="B53"/>
      <c r="C53">
        <v>2</v>
      </c>
      <c r="D53" s="13">
        <f>COUNTIF($C$9:$C$47,"&gt;=500")-COUNTIF($C$9:$C$47,"&gt;549")</f>
        <v>0</v>
      </c>
      <c r="E53" s="13"/>
      <c r="F53" s="13"/>
      <c r="G53" t="s">
        <v>67</v>
      </c>
      <c r="H53"/>
      <c r="I53"/>
      <c r="J53"/>
      <c r="K53"/>
      <c r="L53"/>
      <c r="M53"/>
      <c r="N53"/>
      <c r="O53"/>
      <c r="P53">
        <v>2</v>
      </c>
      <c r="Q53" s="13">
        <f>COUNTIF($P$9:$P$47,"&gt;=500")-COUNTIF($P$9:$P$47,"&gt;549")</f>
        <v>0</v>
      </c>
      <c r="R53" s="13"/>
      <c r="S53" s="13"/>
      <c r="T53"/>
      <c r="U53"/>
      <c r="V53"/>
      <c r="W53" s="177">
        <f t="shared" si="0"/>
        <v>0</v>
      </c>
      <c r="X53" s="177"/>
      <c r="Y53"/>
      <c r="Z53"/>
      <c r="AA53" s="50"/>
      <c r="AB53"/>
      <c r="AC53"/>
      <c r="AD53"/>
      <c r="AE53"/>
      <c r="AF53" s="13"/>
      <c r="AG53"/>
      <c r="AH53"/>
      <c r="AK53"/>
      <c r="AL53"/>
    </row>
    <row r="54" spans="1:38" s="12" customFormat="1" ht="12.75" hidden="1" customHeight="1" x14ac:dyDescent="0.25">
      <c r="A54"/>
      <c r="B54"/>
      <c r="C54">
        <v>3</v>
      </c>
      <c r="D54" s="13">
        <f>COUNTIF($C$9:$C$47,"&gt;=550")-COUNTIF($C$9:$C$47,"&gt;599")</f>
        <v>0</v>
      </c>
      <c r="E54" s="13"/>
      <c r="F54" s="13"/>
      <c r="G54" t="s">
        <v>64</v>
      </c>
      <c r="H54"/>
      <c r="I54"/>
      <c r="J54"/>
      <c r="K54"/>
      <c r="L54"/>
      <c r="M54"/>
      <c r="N54"/>
      <c r="O54"/>
      <c r="P54">
        <v>3</v>
      </c>
      <c r="Q54" s="13">
        <f>COUNTIF($P$9:$P$47,"&gt;=550")-COUNTIF($P$9:$P$47,"&gt;599")</f>
        <v>0</v>
      </c>
      <c r="R54" s="13"/>
      <c r="S54" s="13"/>
      <c r="T54"/>
      <c r="U54"/>
      <c r="V54"/>
      <c r="W54" s="177">
        <f t="shared" si="0"/>
        <v>0</v>
      </c>
      <c r="X54" s="177"/>
      <c r="Y54"/>
      <c r="Z54"/>
      <c r="AA54" s="50"/>
      <c r="AB54"/>
      <c r="AC54"/>
      <c r="AD54"/>
      <c r="AE54"/>
      <c r="AF54" s="13"/>
      <c r="AG54"/>
      <c r="AH54"/>
      <c r="AK54"/>
      <c r="AL54"/>
    </row>
    <row r="55" spans="1:38" s="12" customFormat="1" ht="12.75" hidden="1" customHeight="1" x14ac:dyDescent="0.25">
      <c r="A55"/>
      <c r="B55"/>
      <c r="C55">
        <v>4</v>
      </c>
      <c r="D55" s="13">
        <f>COUNTIF($C$9:$C$47,"&gt;=600")-COUNTIF($C$9:$C$47,"&gt;900")</f>
        <v>0</v>
      </c>
      <c r="E55" s="13"/>
      <c r="F55" s="13"/>
      <c r="G55" t="s">
        <v>63</v>
      </c>
      <c r="H55"/>
      <c r="I55"/>
      <c r="J55"/>
      <c r="K55"/>
      <c r="L55"/>
      <c r="M55"/>
      <c r="N55"/>
      <c r="O55"/>
      <c r="P55">
        <v>4</v>
      </c>
      <c r="Q55" s="13">
        <f>COUNTIF($P$9:$P$47,"&gt;=600")-COUNTIF($P$9:$P$47,"&gt;900")</f>
        <v>0</v>
      </c>
      <c r="R55" s="13"/>
      <c r="S55" s="13"/>
      <c r="T55"/>
      <c r="U55"/>
      <c r="V55"/>
      <c r="W55" s="177">
        <f t="shared" si="0"/>
        <v>0</v>
      </c>
      <c r="X55" s="177"/>
      <c r="Y55"/>
      <c r="Z55"/>
      <c r="AA55" s="50"/>
      <c r="AB55"/>
      <c r="AC55"/>
      <c r="AD55"/>
      <c r="AE55"/>
      <c r="AF55" s="13"/>
      <c r="AG55"/>
      <c r="AH55"/>
      <c r="AK55"/>
      <c r="AL55"/>
    </row>
    <row r="56" spans="1:38" s="12" customFormat="1" ht="12.75" hidden="1" customHeight="1" x14ac:dyDescent="0.25">
      <c r="A56"/>
      <c r="B56"/>
      <c r="C56">
        <v>5</v>
      </c>
      <c r="D56" s="13">
        <f>COUNTIF($C$9:$C$47,"&gt;=901")-COUNTIF($C$9:$C$47,"&gt;1000")</f>
        <v>0</v>
      </c>
      <c r="E56" s="13"/>
      <c r="F56" s="13"/>
      <c r="G56" t="s">
        <v>68</v>
      </c>
      <c r="H56"/>
      <c r="I56"/>
      <c r="J56"/>
      <c r="K56"/>
      <c r="L56"/>
      <c r="M56"/>
      <c r="N56"/>
      <c r="O56"/>
      <c r="P56">
        <v>5</v>
      </c>
      <c r="Q56" s="13">
        <f>COUNTIF($P$9:$P$47,"&gt;=901")-COUNTIF($P$9:$P$47,"&gt;1000")</f>
        <v>0</v>
      </c>
      <c r="R56" s="13"/>
      <c r="S56" s="13"/>
      <c r="T56"/>
      <c r="U56"/>
      <c r="V56"/>
      <c r="W56" s="177">
        <f t="shared" si="0"/>
        <v>0</v>
      </c>
      <c r="X56" s="177"/>
      <c r="Y56"/>
      <c r="Z56"/>
      <c r="AA56" s="50"/>
      <c r="AB56"/>
      <c r="AC56"/>
      <c r="AD56"/>
      <c r="AE56"/>
      <c r="AF56" s="13"/>
      <c r="AG56"/>
      <c r="AH56"/>
      <c r="AK56"/>
      <c r="AL56"/>
    </row>
    <row r="57" spans="1:38" s="12" customFormat="1" hidden="1" x14ac:dyDescent="0.25">
      <c r="A57"/>
      <c r="B57"/>
      <c r="C57">
        <v>6</v>
      </c>
      <c r="D57" s="13">
        <f>COUNTIF($C$9:$C$47,"&gt;=1001")-COUNTIF($C$9:$C$47,"&gt;1050")</f>
        <v>0</v>
      </c>
      <c r="E57"/>
      <c r="F57"/>
      <c r="G57" s="90" t="s">
        <v>69</v>
      </c>
      <c r="H57"/>
      <c r="I57"/>
      <c r="J57"/>
      <c r="K57"/>
      <c r="L57"/>
      <c r="M57"/>
      <c r="N57"/>
      <c r="O57"/>
      <c r="P57">
        <v>6</v>
      </c>
      <c r="Q57" s="13">
        <f>COUNTIF($P$9:$P$47,"&gt;=1001")-COUNTIF($P$9:$P$47,"&gt;1050")</f>
        <v>0</v>
      </c>
      <c r="R57"/>
      <c r="S57"/>
      <c r="T57"/>
      <c r="U57"/>
      <c r="V57"/>
      <c r="W57" s="177">
        <f t="shared" si="0"/>
        <v>0</v>
      </c>
      <c r="X57" s="177"/>
      <c r="Y57"/>
      <c r="Z57"/>
      <c r="AA57" s="50"/>
      <c r="AB57"/>
      <c r="AC57"/>
      <c r="AD57"/>
      <c r="AE57"/>
      <c r="AF57"/>
      <c r="AG57"/>
      <c r="AH57"/>
      <c r="AK57"/>
      <c r="AL57"/>
    </row>
    <row r="58" spans="1:38" hidden="1" x14ac:dyDescent="0.25">
      <c r="C58">
        <v>7</v>
      </c>
      <c r="D58">
        <f>COUNTIF($C$9:$C$47,"&gt;1050")</f>
        <v>0</v>
      </c>
      <c r="G58" s="90" t="s">
        <v>70</v>
      </c>
      <c r="P58">
        <v>7</v>
      </c>
      <c r="Q58">
        <f>COUNTIF($P$9:$P$47,"&gt;1050")</f>
        <v>0</v>
      </c>
      <c r="W58" s="177">
        <f t="shared" si="0"/>
        <v>0</v>
      </c>
      <c r="X58" s="177"/>
    </row>
    <row r="59" spans="1:38" hidden="1" x14ac:dyDescent="0.25">
      <c r="G59" s="90"/>
      <c r="W59" s="89"/>
      <c r="X59" s="89"/>
    </row>
    <row r="60" spans="1:38" hidden="1" x14ac:dyDescent="0.25">
      <c r="A60" t="s">
        <v>61</v>
      </c>
      <c r="AE60" s="176"/>
      <c r="AF60" s="176"/>
      <c r="AG60" s="176"/>
    </row>
    <row r="61" spans="1:38" hidden="1" x14ac:dyDescent="0.25">
      <c r="C61" t="s">
        <v>17</v>
      </c>
      <c r="P61" t="s">
        <v>17</v>
      </c>
      <c r="W61" t="s">
        <v>18</v>
      </c>
    </row>
    <row r="62" spans="1:38" hidden="1" x14ac:dyDescent="0.25">
      <c r="C62" s="176">
        <f>COUNTIF(B9:B47,"=TRUE")</f>
        <v>0</v>
      </c>
      <c r="D62" s="176"/>
      <c r="E62" s="88"/>
      <c r="F62" s="88"/>
      <c r="M62" s="14"/>
      <c r="O62" s="14"/>
      <c r="P62" s="176">
        <f>COUNTIF(O9:O47,"=TRUE")</f>
        <v>0</v>
      </c>
      <c r="Q62" s="176"/>
      <c r="R62" s="88"/>
      <c r="S62" s="88"/>
      <c r="W62" s="176">
        <f>SUM(C62+P62)</f>
        <v>0</v>
      </c>
      <c r="X62" s="176"/>
    </row>
  </sheetData>
  <sheetProtection password="CA83" sheet="1" objects="1" scenarios="1"/>
  <mergeCells count="341">
    <mergeCell ref="AE60:AG60"/>
    <mergeCell ref="W52:X52"/>
    <mergeCell ref="W53:X53"/>
    <mergeCell ref="W54:X54"/>
    <mergeCell ref="W55:X55"/>
    <mergeCell ref="W56:X56"/>
    <mergeCell ref="W57:X57"/>
    <mergeCell ref="T47:V47"/>
    <mergeCell ref="X47:Y47"/>
    <mergeCell ref="C48:D48"/>
    <mergeCell ref="G48:J48"/>
    <mergeCell ref="K48:M48"/>
    <mergeCell ref="P48:Q48"/>
    <mergeCell ref="T48:W48"/>
    <mergeCell ref="X48:Z48"/>
    <mergeCell ref="C47:D47"/>
    <mergeCell ref="E47:F47"/>
    <mergeCell ref="G47:I47"/>
    <mergeCell ref="K47:L47"/>
    <mergeCell ref="P47:Q47"/>
    <mergeCell ref="R47:S47"/>
    <mergeCell ref="R48:S48"/>
    <mergeCell ref="T45:V45"/>
    <mergeCell ref="X45:Y45"/>
    <mergeCell ref="C46:D46"/>
    <mergeCell ref="E46:F46"/>
    <mergeCell ref="G46:J46"/>
    <mergeCell ref="K46:M46"/>
    <mergeCell ref="P46:Q46"/>
    <mergeCell ref="R46:S46"/>
    <mergeCell ref="T46:W46"/>
    <mergeCell ref="X46:Z46"/>
    <mergeCell ref="C45:D45"/>
    <mergeCell ref="E45:F45"/>
    <mergeCell ref="G45:I45"/>
    <mergeCell ref="K45:L45"/>
    <mergeCell ref="P45:Q45"/>
    <mergeCell ref="R45:S45"/>
    <mergeCell ref="T43:V43"/>
    <mergeCell ref="X43:Y43"/>
    <mergeCell ref="C44:D44"/>
    <mergeCell ref="G44:J44"/>
    <mergeCell ref="K44:M44"/>
    <mergeCell ref="P44:Q44"/>
    <mergeCell ref="T44:W44"/>
    <mergeCell ref="X44:Z44"/>
    <mergeCell ref="C43:D43"/>
    <mergeCell ref="E43:F43"/>
    <mergeCell ref="G43:I43"/>
    <mergeCell ref="K43:L43"/>
    <mergeCell ref="P43:Q43"/>
    <mergeCell ref="R43:S43"/>
    <mergeCell ref="R44:S44"/>
    <mergeCell ref="T41:V41"/>
    <mergeCell ref="X41:Y41"/>
    <mergeCell ref="C42:D42"/>
    <mergeCell ref="E42:F42"/>
    <mergeCell ref="G42:J42"/>
    <mergeCell ref="K42:M42"/>
    <mergeCell ref="P42:Q42"/>
    <mergeCell ref="R42:S42"/>
    <mergeCell ref="T42:W42"/>
    <mergeCell ref="X42:Z42"/>
    <mergeCell ref="C41:D41"/>
    <mergeCell ref="E41:F41"/>
    <mergeCell ref="G41:I41"/>
    <mergeCell ref="K41:L41"/>
    <mergeCell ref="P41:Q41"/>
    <mergeCell ref="R41:S41"/>
    <mergeCell ref="T39:V39"/>
    <mergeCell ref="X39:Y39"/>
    <mergeCell ref="C40:D40"/>
    <mergeCell ref="G40:J40"/>
    <mergeCell ref="K40:M40"/>
    <mergeCell ref="P40:Q40"/>
    <mergeCell ref="T40:W40"/>
    <mergeCell ref="X40:Z40"/>
    <mergeCell ref="C39:D39"/>
    <mergeCell ref="E39:F39"/>
    <mergeCell ref="G39:I39"/>
    <mergeCell ref="K39:L39"/>
    <mergeCell ref="P39:Q39"/>
    <mergeCell ref="R39:S39"/>
    <mergeCell ref="R40:S40"/>
    <mergeCell ref="T37:V37"/>
    <mergeCell ref="X37:Y37"/>
    <mergeCell ref="C38:D38"/>
    <mergeCell ref="E38:F38"/>
    <mergeCell ref="G38:J38"/>
    <mergeCell ref="K38:M38"/>
    <mergeCell ref="P38:Q38"/>
    <mergeCell ref="R38:S38"/>
    <mergeCell ref="T38:W38"/>
    <mergeCell ref="X38:Z38"/>
    <mergeCell ref="C37:D37"/>
    <mergeCell ref="E37:F37"/>
    <mergeCell ref="G37:I37"/>
    <mergeCell ref="K37:L37"/>
    <mergeCell ref="P37:Q37"/>
    <mergeCell ref="R37:S37"/>
    <mergeCell ref="T35:V35"/>
    <mergeCell ref="X35:Y35"/>
    <mergeCell ref="C36:D36"/>
    <mergeCell ref="G36:J36"/>
    <mergeCell ref="K36:M36"/>
    <mergeCell ref="P36:Q36"/>
    <mergeCell ref="T36:W36"/>
    <mergeCell ref="X36:Z36"/>
    <mergeCell ref="C35:D35"/>
    <mergeCell ref="E35:F35"/>
    <mergeCell ref="G35:I35"/>
    <mergeCell ref="K35:L35"/>
    <mergeCell ref="P35:Q35"/>
    <mergeCell ref="R35:S35"/>
    <mergeCell ref="R36:S36"/>
    <mergeCell ref="T33:V33"/>
    <mergeCell ref="X33:Y33"/>
    <mergeCell ref="C34:D34"/>
    <mergeCell ref="E34:F34"/>
    <mergeCell ref="G34:J34"/>
    <mergeCell ref="K34:M34"/>
    <mergeCell ref="P34:Q34"/>
    <mergeCell ref="R34:S34"/>
    <mergeCell ref="T34:W34"/>
    <mergeCell ref="X34:Z34"/>
    <mergeCell ref="C33:D33"/>
    <mergeCell ref="E33:F33"/>
    <mergeCell ref="G33:I33"/>
    <mergeCell ref="K33:L33"/>
    <mergeCell ref="P33:Q33"/>
    <mergeCell ref="R33:S33"/>
    <mergeCell ref="T31:V31"/>
    <mergeCell ref="X31:Y31"/>
    <mergeCell ref="C32:D32"/>
    <mergeCell ref="G32:J32"/>
    <mergeCell ref="K32:M32"/>
    <mergeCell ref="P32:Q32"/>
    <mergeCell ref="T32:W32"/>
    <mergeCell ref="X32:Z32"/>
    <mergeCell ref="C31:D31"/>
    <mergeCell ref="E31:F31"/>
    <mergeCell ref="G31:I31"/>
    <mergeCell ref="K31:L31"/>
    <mergeCell ref="P31:Q31"/>
    <mergeCell ref="R31:S31"/>
    <mergeCell ref="R32:S32"/>
    <mergeCell ref="T29:V29"/>
    <mergeCell ref="X29:Y29"/>
    <mergeCell ref="C30:D30"/>
    <mergeCell ref="E30:F30"/>
    <mergeCell ref="G30:J30"/>
    <mergeCell ref="K30:M30"/>
    <mergeCell ref="P30:Q30"/>
    <mergeCell ref="R30:S30"/>
    <mergeCell ref="T30:W30"/>
    <mergeCell ref="X30:Z30"/>
    <mergeCell ref="C29:D29"/>
    <mergeCell ref="E29:F29"/>
    <mergeCell ref="G29:I29"/>
    <mergeCell ref="K29:L29"/>
    <mergeCell ref="P29:Q29"/>
    <mergeCell ref="R29:S29"/>
    <mergeCell ref="T27:V27"/>
    <mergeCell ref="X27:Y27"/>
    <mergeCell ref="C28:D28"/>
    <mergeCell ref="G28:J28"/>
    <mergeCell ref="K28:M28"/>
    <mergeCell ref="P28:Q28"/>
    <mergeCell ref="T28:W28"/>
    <mergeCell ref="X28:Z28"/>
    <mergeCell ref="C27:D27"/>
    <mergeCell ref="E27:F27"/>
    <mergeCell ref="G27:I27"/>
    <mergeCell ref="K27:L27"/>
    <mergeCell ref="P27:Q27"/>
    <mergeCell ref="R27:S27"/>
    <mergeCell ref="R28:S28"/>
    <mergeCell ref="T25:V25"/>
    <mergeCell ref="X25:Y25"/>
    <mergeCell ref="C26:D26"/>
    <mergeCell ref="E26:F26"/>
    <mergeCell ref="G26:J26"/>
    <mergeCell ref="K26:M26"/>
    <mergeCell ref="P26:Q26"/>
    <mergeCell ref="R26:S26"/>
    <mergeCell ref="T26:W26"/>
    <mergeCell ref="X26:Z26"/>
    <mergeCell ref="C25:D25"/>
    <mergeCell ref="E25:F25"/>
    <mergeCell ref="G25:I25"/>
    <mergeCell ref="K25:L25"/>
    <mergeCell ref="P25:Q25"/>
    <mergeCell ref="R25:S25"/>
    <mergeCell ref="T23:V23"/>
    <mergeCell ref="X23:Y23"/>
    <mergeCell ref="C24:D24"/>
    <mergeCell ref="G24:J24"/>
    <mergeCell ref="K24:M24"/>
    <mergeCell ref="P24:Q24"/>
    <mergeCell ref="T24:W24"/>
    <mergeCell ref="X24:Z24"/>
    <mergeCell ref="C23:D23"/>
    <mergeCell ref="E23:F23"/>
    <mergeCell ref="G23:I23"/>
    <mergeCell ref="K23:L23"/>
    <mergeCell ref="P23:Q23"/>
    <mergeCell ref="R23:S23"/>
    <mergeCell ref="R24:S24"/>
    <mergeCell ref="T21:V21"/>
    <mergeCell ref="X21:Y21"/>
    <mergeCell ref="C22:D22"/>
    <mergeCell ref="E22:F22"/>
    <mergeCell ref="G22:J22"/>
    <mergeCell ref="K22:M22"/>
    <mergeCell ref="P22:Q22"/>
    <mergeCell ref="R22:S22"/>
    <mergeCell ref="T22:W22"/>
    <mergeCell ref="X22:Z22"/>
    <mergeCell ref="C21:D21"/>
    <mergeCell ref="E21:F21"/>
    <mergeCell ref="G21:I21"/>
    <mergeCell ref="K21:L21"/>
    <mergeCell ref="P21:Q21"/>
    <mergeCell ref="R21:S21"/>
    <mergeCell ref="T19:V19"/>
    <mergeCell ref="X19:Y19"/>
    <mergeCell ref="C20:D20"/>
    <mergeCell ref="G20:J20"/>
    <mergeCell ref="K20:M20"/>
    <mergeCell ref="P20:Q20"/>
    <mergeCell ref="T20:W20"/>
    <mergeCell ref="X20:Z20"/>
    <mergeCell ref="C19:D19"/>
    <mergeCell ref="E19:F19"/>
    <mergeCell ref="G19:I19"/>
    <mergeCell ref="K19:L19"/>
    <mergeCell ref="P19:Q19"/>
    <mergeCell ref="R19:S19"/>
    <mergeCell ref="R20:S20"/>
    <mergeCell ref="T17:V17"/>
    <mergeCell ref="X17:Y17"/>
    <mergeCell ref="C18:D18"/>
    <mergeCell ref="E18:F18"/>
    <mergeCell ref="G18:J18"/>
    <mergeCell ref="K18:M18"/>
    <mergeCell ref="P18:Q18"/>
    <mergeCell ref="R18:S18"/>
    <mergeCell ref="T18:W18"/>
    <mergeCell ref="X18:Z18"/>
    <mergeCell ref="C17:D17"/>
    <mergeCell ref="E17:F17"/>
    <mergeCell ref="G17:I17"/>
    <mergeCell ref="K17:L17"/>
    <mergeCell ref="P17:Q17"/>
    <mergeCell ref="R17:S17"/>
    <mergeCell ref="T15:V15"/>
    <mergeCell ref="X15:Y15"/>
    <mergeCell ref="C16:D16"/>
    <mergeCell ref="G16:J16"/>
    <mergeCell ref="K16:M16"/>
    <mergeCell ref="P16:Q16"/>
    <mergeCell ref="T16:W16"/>
    <mergeCell ref="X16:Z16"/>
    <mergeCell ref="C15:D15"/>
    <mergeCell ref="E15:F15"/>
    <mergeCell ref="G15:I15"/>
    <mergeCell ref="K15:L15"/>
    <mergeCell ref="P15:Q15"/>
    <mergeCell ref="R15:S15"/>
    <mergeCell ref="R16:S16"/>
    <mergeCell ref="C14:D14"/>
    <mergeCell ref="E14:F14"/>
    <mergeCell ref="G14:J14"/>
    <mergeCell ref="K14:M14"/>
    <mergeCell ref="P14:Q14"/>
    <mergeCell ref="R14:S14"/>
    <mergeCell ref="T14:W14"/>
    <mergeCell ref="X14:Z14"/>
    <mergeCell ref="C13:D13"/>
    <mergeCell ref="E13:F13"/>
    <mergeCell ref="G13:I13"/>
    <mergeCell ref="K13:L13"/>
    <mergeCell ref="P13:Q13"/>
    <mergeCell ref="R13:S13"/>
    <mergeCell ref="C10:D10"/>
    <mergeCell ref="E10:F10"/>
    <mergeCell ref="G10:J10"/>
    <mergeCell ref="K10:M10"/>
    <mergeCell ref="P10:Q10"/>
    <mergeCell ref="R10:S10"/>
    <mergeCell ref="R12:S12"/>
    <mergeCell ref="T13:V13"/>
    <mergeCell ref="X13:Y13"/>
    <mergeCell ref="C9:D9"/>
    <mergeCell ref="E9:F9"/>
    <mergeCell ref="G9:I9"/>
    <mergeCell ref="K9:L9"/>
    <mergeCell ref="P9:Q9"/>
    <mergeCell ref="R9:S9"/>
    <mergeCell ref="T9:V9"/>
    <mergeCell ref="X9:Y9"/>
    <mergeCell ref="C12:D12"/>
    <mergeCell ref="G12:J12"/>
    <mergeCell ref="K12:M12"/>
    <mergeCell ref="P12:Q12"/>
    <mergeCell ref="T12:W12"/>
    <mergeCell ref="X12:Z12"/>
    <mergeCell ref="T10:W10"/>
    <mergeCell ref="X10:Z10"/>
    <mergeCell ref="C11:D11"/>
    <mergeCell ref="E11:F11"/>
    <mergeCell ref="G11:I11"/>
    <mergeCell ref="K11:L11"/>
    <mergeCell ref="P11:Q11"/>
    <mergeCell ref="R11:S11"/>
    <mergeCell ref="T11:V11"/>
    <mergeCell ref="X11:Y11"/>
    <mergeCell ref="P51:Q51"/>
    <mergeCell ref="W58:X58"/>
    <mergeCell ref="C62:D62"/>
    <mergeCell ref="P62:Q62"/>
    <mergeCell ref="W62:X62"/>
    <mergeCell ref="A2:Z2"/>
    <mergeCell ref="A4:H4"/>
    <mergeCell ref="I4:P4"/>
    <mergeCell ref="Q4:U4"/>
    <mergeCell ref="V4:Z4"/>
    <mergeCell ref="A5:H5"/>
    <mergeCell ref="I5:P5"/>
    <mergeCell ref="Q5:U5"/>
    <mergeCell ref="V5:Z5"/>
    <mergeCell ref="F6:L6"/>
    <mergeCell ref="P6:U6"/>
    <mergeCell ref="C8:D8"/>
    <mergeCell ref="E8:F8"/>
    <mergeCell ref="G8:J8"/>
    <mergeCell ref="K8:M8"/>
    <mergeCell ref="P8:Q8"/>
    <mergeCell ref="R8:S8"/>
    <mergeCell ref="T8:W8"/>
    <mergeCell ref="X8:Z8"/>
  </mergeCells>
  <dataValidations count="4">
    <dataValidation type="whole" allowBlank="1" showInputMessage="1" showErrorMessage="1" error="Weight must be between 400 and 1400" sqref="C11:D11 C9:D9 P11:Q11 P13:Q13 C15:D15 C13:D13 P15:Q15 P17:Q17 C19:D19 C17:D17 P19:Q19 P21:Q21 C23:D23 C21:D21 P23:Q23 P25:Q25 C27:D27 C25:D25 P27:Q27 P29:Q29 C31:D31 C29:D29 P31:Q31 P33:Q33 C35:D35 C33:D33 P35:Q35 P37:Q37 C39:D39 C37:D37 P39:Q39 P41:Q41 C43:D43 C41:D41 P43:Q43 P45:Q45 C47:D47 C45:D45 P47:Q47 P9:Q9">
      <formula1>400</formula1>
      <formula2>1400</formula2>
    </dataValidation>
    <dataValidation type="list" allowBlank="1" showInputMessage="1" showErrorMessage="1" error="Yield must be between 0 and 5" sqref="M9 Z9 M11 Z11 M13 Z13 M15 Z15 M17 Z17 M19 Z19 M21 Z21 M23 Z23 M25 Z25 M27 Z27 M29 Z29 M31 Z31 M33 Z33 M35 Z35 M37 Z37 M39 Z39 M41 Z41 M43 Z43 M45 Z45 M47 Z47">
      <formula1>"0, 1, 2, 3, 4, 5"</formula1>
    </dataValidation>
    <dataValidation type="list" allowBlank="1" showInputMessage="1" showErrorMessage="1" error="Entry must be upper case P C SE S or NG (no grade)" sqref="J9 J11 W11 W9 J13 J15 W15 W13 J17 J19 W19 W17 J21 J23 W23 W21 J25 J27 W27 W25 J29 J31 W31 W29 J33 J35 W35 W33 J37 J39 W39 W37 J41 J43 W43 W41 J45 J47 W47 W45">
      <formula1>" P, C, SE, S, NG"</formula1>
    </dataValidation>
    <dataValidation type="whole" allowBlank="1" showInputMessage="1" showErrorMessage="1" error="Weight must be between 400 and 1200" sqref="P16:Q16 C12:F12 C16:F16 P20:Q20 P24:Q24 C20:F20 P28:Q28 C24:F24 P32:Q32 C28:F28 C32:F32 P36:Q36 P40:Q40 C36:F36 C40:F40 P44:Q44 P12:Q12 C44:F44 C48:F48 P48:Q48">
      <formula1>400</formula1>
      <formula2>1400</formula2>
    </dataValidation>
  </dataValidations>
  <printOptions horizontalCentered="1"/>
  <pageMargins left="0.2" right="0.2" top="0.5" bottom="0.5"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locked="0" defaultSize="0" autoFill="0" autoLine="0" autoPict="0">
                <anchor moveWithCells="1">
                  <from>
                    <xdr:col>1</xdr:col>
                    <xdr:colOff>22860</xdr:colOff>
                    <xdr:row>10</xdr:row>
                    <xdr:rowOff>60960</xdr:rowOff>
                  </from>
                  <to>
                    <xdr:col>2</xdr:col>
                    <xdr:colOff>38100</xdr:colOff>
                    <xdr:row>10</xdr:row>
                    <xdr:rowOff>274320</xdr:rowOff>
                  </to>
                </anchor>
              </controlPr>
            </control>
          </mc:Choice>
        </mc:AlternateContent>
        <mc:AlternateContent xmlns:mc="http://schemas.openxmlformats.org/markup-compatibility/2006">
          <mc:Choice Requires="x14">
            <control shapeId="21506" r:id="rId5" name="Check Box 2">
              <controlPr locked="0" defaultSize="0" autoFill="0" autoLine="0" autoPict="0">
                <anchor moveWithCells="1">
                  <from>
                    <xdr:col>14</xdr:col>
                    <xdr:colOff>30480</xdr:colOff>
                    <xdr:row>8</xdr:row>
                    <xdr:rowOff>251460</xdr:rowOff>
                  </from>
                  <to>
                    <xdr:col>15</xdr:col>
                    <xdr:colOff>7620</xdr:colOff>
                    <xdr:row>12</xdr:row>
                    <xdr:rowOff>83820</xdr:rowOff>
                  </to>
                </anchor>
              </controlPr>
            </control>
          </mc:Choice>
        </mc:AlternateContent>
        <mc:AlternateContent xmlns:mc="http://schemas.openxmlformats.org/markup-compatibility/2006">
          <mc:Choice Requires="x14">
            <control shapeId="21507" r:id="rId6" name="Check Box 3">
              <controlPr locked="0" defaultSize="0" autoFill="0" autoLine="0" autoPict="0">
                <anchor moveWithCells="1">
                  <from>
                    <xdr:col>1</xdr:col>
                    <xdr:colOff>22860</xdr:colOff>
                    <xdr:row>7</xdr:row>
                    <xdr:rowOff>373380</xdr:rowOff>
                  </from>
                  <to>
                    <xdr:col>1</xdr:col>
                    <xdr:colOff>259080</xdr:colOff>
                    <xdr:row>9</xdr:row>
                    <xdr:rowOff>0</xdr:rowOff>
                  </to>
                </anchor>
              </controlPr>
            </control>
          </mc:Choice>
        </mc:AlternateContent>
        <mc:AlternateContent xmlns:mc="http://schemas.openxmlformats.org/markup-compatibility/2006">
          <mc:Choice Requires="x14">
            <control shapeId="21508" r:id="rId7" name="Check Box 4">
              <controlPr locked="0" defaultSize="0" autoFill="0" autoLine="0" autoPict="0">
                <anchor moveWithCells="1">
                  <from>
                    <xdr:col>14</xdr:col>
                    <xdr:colOff>30480</xdr:colOff>
                    <xdr:row>7</xdr:row>
                    <xdr:rowOff>297180</xdr:rowOff>
                  </from>
                  <to>
                    <xdr:col>14</xdr:col>
                    <xdr:colOff>266700</xdr:colOff>
                    <xdr:row>10</xdr:row>
                    <xdr:rowOff>76200</xdr:rowOff>
                  </to>
                </anchor>
              </controlPr>
            </control>
          </mc:Choice>
        </mc:AlternateContent>
        <mc:AlternateContent xmlns:mc="http://schemas.openxmlformats.org/markup-compatibility/2006">
          <mc:Choice Requires="x14">
            <control shapeId="21509" r:id="rId8" name="Check Box 5">
              <controlPr locked="0" defaultSize="0" autoFill="0" autoLine="0" autoPict="0">
                <anchor moveWithCells="1">
                  <from>
                    <xdr:col>1</xdr:col>
                    <xdr:colOff>22860</xdr:colOff>
                    <xdr:row>14</xdr:row>
                    <xdr:rowOff>60960</xdr:rowOff>
                  </from>
                  <to>
                    <xdr:col>2</xdr:col>
                    <xdr:colOff>38100</xdr:colOff>
                    <xdr:row>14</xdr:row>
                    <xdr:rowOff>274320</xdr:rowOff>
                  </to>
                </anchor>
              </controlPr>
            </control>
          </mc:Choice>
        </mc:AlternateContent>
        <mc:AlternateContent xmlns:mc="http://schemas.openxmlformats.org/markup-compatibility/2006">
          <mc:Choice Requires="x14">
            <control shapeId="21510" r:id="rId9" name="Check Box 6">
              <controlPr locked="0" defaultSize="0" autoFill="0" autoLine="0" autoPict="0">
                <anchor moveWithCells="1">
                  <from>
                    <xdr:col>1</xdr:col>
                    <xdr:colOff>22860</xdr:colOff>
                    <xdr:row>11</xdr:row>
                    <xdr:rowOff>22860</xdr:rowOff>
                  </from>
                  <to>
                    <xdr:col>1</xdr:col>
                    <xdr:colOff>259080</xdr:colOff>
                    <xdr:row>13</xdr:row>
                    <xdr:rowOff>7620</xdr:rowOff>
                  </to>
                </anchor>
              </controlPr>
            </control>
          </mc:Choice>
        </mc:AlternateContent>
        <mc:AlternateContent xmlns:mc="http://schemas.openxmlformats.org/markup-compatibility/2006">
          <mc:Choice Requires="x14">
            <control shapeId="21511" r:id="rId10" name="Check Box 7">
              <controlPr locked="0" defaultSize="0" autoFill="0" autoLine="0" autoPict="0">
                <anchor moveWithCells="1">
                  <from>
                    <xdr:col>14</xdr:col>
                    <xdr:colOff>30480</xdr:colOff>
                    <xdr:row>10</xdr:row>
                    <xdr:rowOff>251460</xdr:rowOff>
                  </from>
                  <to>
                    <xdr:col>14</xdr:col>
                    <xdr:colOff>266700</xdr:colOff>
                    <xdr:row>14</xdr:row>
                    <xdr:rowOff>68580</xdr:rowOff>
                  </to>
                </anchor>
              </controlPr>
            </control>
          </mc:Choice>
        </mc:AlternateContent>
        <mc:AlternateContent xmlns:mc="http://schemas.openxmlformats.org/markup-compatibility/2006">
          <mc:Choice Requires="x14">
            <control shapeId="21512" r:id="rId11" name="Check Box 8">
              <controlPr locked="0" defaultSize="0" autoFill="0" autoLine="0" autoPict="0">
                <anchor moveWithCells="1">
                  <from>
                    <xdr:col>1</xdr:col>
                    <xdr:colOff>22860</xdr:colOff>
                    <xdr:row>18</xdr:row>
                    <xdr:rowOff>60960</xdr:rowOff>
                  </from>
                  <to>
                    <xdr:col>2</xdr:col>
                    <xdr:colOff>38100</xdr:colOff>
                    <xdr:row>18</xdr:row>
                    <xdr:rowOff>274320</xdr:rowOff>
                  </to>
                </anchor>
              </controlPr>
            </control>
          </mc:Choice>
        </mc:AlternateContent>
        <mc:AlternateContent xmlns:mc="http://schemas.openxmlformats.org/markup-compatibility/2006">
          <mc:Choice Requires="x14">
            <control shapeId="21513" r:id="rId12" name="Check Box 9">
              <controlPr locked="0" defaultSize="0" autoFill="0" autoLine="0" autoPict="0">
                <anchor moveWithCells="1">
                  <from>
                    <xdr:col>14</xdr:col>
                    <xdr:colOff>30480</xdr:colOff>
                    <xdr:row>16</xdr:row>
                    <xdr:rowOff>251460</xdr:rowOff>
                  </from>
                  <to>
                    <xdr:col>15</xdr:col>
                    <xdr:colOff>7620</xdr:colOff>
                    <xdr:row>20</xdr:row>
                    <xdr:rowOff>83820</xdr:rowOff>
                  </to>
                </anchor>
              </controlPr>
            </control>
          </mc:Choice>
        </mc:AlternateContent>
        <mc:AlternateContent xmlns:mc="http://schemas.openxmlformats.org/markup-compatibility/2006">
          <mc:Choice Requires="x14">
            <control shapeId="21514" r:id="rId13" name="Check Box 10">
              <controlPr locked="0" defaultSize="0" autoFill="0" autoLine="0" autoPict="0">
                <anchor moveWithCells="1">
                  <from>
                    <xdr:col>1</xdr:col>
                    <xdr:colOff>22860</xdr:colOff>
                    <xdr:row>15</xdr:row>
                    <xdr:rowOff>22860</xdr:rowOff>
                  </from>
                  <to>
                    <xdr:col>1</xdr:col>
                    <xdr:colOff>259080</xdr:colOff>
                    <xdr:row>17</xdr:row>
                    <xdr:rowOff>7620</xdr:rowOff>
                  </to>
                </anchor>
              </controlPr>
            </control>
          </mc:Choice>
        </mc:AlternateContent>
        <mc:AlternateContent xmlns:mc="http://schemas.openxmlformats.org/markup-compatibility/2006">
          <mc:Choice Requires="x14">
            <control shapeId="21515" r:id="rId14" name="Check Box 11">
              <controlPr locked="0" defaultSize="0" autoFill="0" autoLine="0" autoPict="0">
                <anchor moveWithCells="1">
                  <from>
                    <xdr:col>14</xdr:col>
                    <xdr:colOff>30480</xdr:colOff>
                    <xdr:row>14</xdr:row>
                    <xdr:rowOff>266700</xdr:rowOff>
                  </from>
                  <to>
                    <xdr:col>14</xdr:col>
                    <xdr:colOff>266700</xdr:colOff>
                    <xdr:row>18</xdr:row>
                    <xdr:rowOff>83820</xdr:rowOff>
                  </to>
                </anchor>
              </controlPr>
            </control>
          </mc:Choice>
        </mc:AlternateContent>
        <mc:AlternateContent xmlns:mc="http://schemas.openxmlformats.org/markup-compatibility/2006">
          <mc:Choice Requires="x14">
            <control shapeId="21516" r:id="rId15" name="Check Box 12">
              <controlPr locked="0" defaultSize="0" autoFill="0" autoLine="0" autoPict="0">
                <anchor moveWithCells="1">
                  <from>
                    <xdr:col>1</xdr:col>
                    <xdr:colOff>22860</xdr:colOff>
                    <xdr:row>22</xdr:row>
                    <xdr:rowOff>60960</xdr:rowOff>
                  </from>
                  <to>
                    <xdr:col>2</xdr:col>
                    <xdr:colOff>38100</xdr:colOff>
                    <xdr:row>22</xdr:row>
                    <xdr:rowOff>274320</xdr:rowOff>
                  </to>
                </anchor>
              </controlPr>
            </control>
          </mc:Choice>
        </mc:AlternateContent>
        <mc:AlternateContent xmlns:mc="http://schemas.openxmlformats.org/markup-compatibility/2006">
          <mc:Choice Requires="x14">
            <control shapeId="21517" r:id="rId16" name="Check Box 13">
              <controlPr locked="0" defaultSize="0" autoFill="0" autoLine="0" autoPict="0">
                <anchor moveWithCells="1">
                  <from>
                    <xdr:col>1</xdr:col>
                    <xdr:colOff>22860</xdr:colOff>
                    <xdr:row>19</xdr:row>
                    <xdr:rowOff>22860</xdr:rowOff>
                  </from>
                  <to>
                    <xdr:col>1</xdr:col>
                    <xdr:colOff>259080</xdr:colOff>
                    <xdr:row>21</xdr:row>
                    <xdr:rowOff>7620</xdr:rowOff>
                  </to>
                </anchor>
              </controlPr>
            </control>
          </mc:Choice>
        </mc:AlternateContent>
        <mc:AlternateContent xmlns:mc="http://schemas.openxmlformats.org/markup-compatibility/2006">
          <mc:Choice Requires="x14">
            <control shapeId="21518" r:id="rId17" name="Check Box 14">
              <controlPr locked="0" defaultSize="0" autoFill="0" autoLine="0" autoPict="0">
                <anchor moveWithCells="1">
                  <from>
                    <xdr:col>14</xdr:col>
                    <xdr:colOff>30480</xdr:colOff>
                    <xdr:row>18</xdr:row>
                    <xdr:rowOff>266700</xdr:rowOff>
                  </from>
                  <to>
                    <xdr:col>14</xdr:col>
                    <xdr:colOff>266700</xdr:colOff>
                    <xdr:row>22</xdr:row>
                    <xdr:rowOff>83820</xdr:rowOff>
                  </to>
                </anchor>
              </controlPr>
            </control>
          </mc:Choice>
        </mc:AlternateContent>
        <mc:AlternateContent xmlns:mc="http://schemas.openxmlformats.org/markup-compatibility/2006">
          <mc:Choice Requires="x14">
            <control shapeId="21519" r:id="rId18" name="Check Box 15">
              <controlPr locked="0" defaultSize="0" autoFill="0" autoLine="0" autoPict="0">
                <anchor moveWithCells="1">
                  <from>
                    <xdr:col>1</xdr:col>
                    <xdr:colOff>22860</xdr:colOff>
                    <xdr:row>26</xdr:row>
                    <xdr:rowOff>45720</xdr:rowOff>
                  </from>
                  <to>
                    <xdr:col>2</xdr:col>
                    <xdr:colOff>38100</xdr:colOff>
                    <xdr:row>26</xdr:row>
                    <xdr:rowOff>266700</xdr:rowOff>
                  </to>
                </anchor>
              </controlPr>
            </control>
          </mc:Choice>
        </mc:AlternateContent>
        <mc:AlternateContent xmlns:mc="http://schemas.openxmlformats.org/markup-compatibility/2006">
          <mc:Choice Requires="x14">
            <control shapeId="21520" r:id="rId19" name="Check Box 16">
              <controlPr locked="0" defaultSize="0" autoFill="0" autoLine="0" autoPict="0">
                <anchor moveWithCells="1">
                  <from>
                    <xdr:col>14</xdr:col>
                    <xdr:colOff>30480</xdr:colOff>
                    <xdr:row>24</xdr:row>
                    <xdr:rowOff>251460</xdr:rowOff>
                  </from>
                  <to>
                    <xdr:col>15</xdr:col>
                    <xdr:colOff>7620</xdr:colOff>
                    <xdr:row>28</xdr:row>
                    <xdr:rowOff>83820</xdr:rowOff>
                  </to>
                </anchor>
              </controlPr>
            </control>
          </mc:Choice>
        </mc:AlternateContent>
        <mc:AlternateContent xmlns:mc="http://schemas.openxmlformats.org/markup-compatibility/2006">
          <mc:Choice Requires="x14">
            <control shapeId="21521" r:id="rId20" name="Check Box 17">
              <controlPr locked="0" defaultSize="0" autoFill="0" autoLine="0" autoPict="0">
                <anchor moveWithCells="1">
                  <from>
                    <xdr:col>1</xdr:col>
                    <xdr:colOff>22860</xdr:colOff>
                    <xdr:row>23</xdr:row>
                    <xdr:rowOff>22860</xdr:rowOff>
                  </from>
                  <to>
                    <xdr:col>1</xdr:col>
                    <xdr:colOff>259080</xdr:colOff>
                    <xdr:row>25</xdr:row>
                    <xdr:rowOff>7620</xdr:rowOff>
                  </to>
                </anchor>
              </controlPr>
            </control>
          </mc:Choice>
        </mc:AlternateContent>
        <mc:AlternateContent xmlns:mc="http://schemas.openxmlformats.org/markup-compatibility/2006">
          <mc:Choice Requires="x14">
            <control shapeId="21522" r:id="rId21" name="Check Box 18">
              <controlPr locked="0" defaultSize="0" autoFill="0" autoLine="0" autoPict="0">
                <anchor moveWithCells="1">
                  <from>
                    <xdr:col>14</xdr:col>
                    <xdr:colOff>30480</xdr:colOff>
                    <xdr:row>22</xdr:row>
                    <xdr:rowOff>266700</xdr:rowOff>
                  </from>
                  <to>
                    <xdr:col>14</xdr:col>
                    <xdr:colOff>266700</xdr:colOff>
                    <xdr:row>26</xdr:row>
                    <xdr:rowOff>83820</xdr:rowOff>
                  </to>
                </anchor>
              </controlPr>
            </control>
          </mc:Choice>
        </mc:AlternateContent>
        <mc:AlternateContent xmlns:mc="http://schemas.openxmlformats.org/markup-compatibility/2006">
          <mc:Choice Requires="x14">
            <control shapeId="21523" r:id="rId22" name="Check Box 19">
              <controlPr locked="0" defaultSize="0" autoFill="0" autoLine="0" autoPict="0">
                <anchor moveWithCells="1">
                  <from>
                    <xdr:col>1</xdr:col>
                    <xdr:colOff>22860</xdr:colOff>
                    <xdr:row>30</xdr:row>
                    <xdr:rowOff>45720</xdr:rowOff>
                  </from>
                  <to>
                    <xdr:col>2</xdr:col>
                    <xdr:colOff>38100</xdr:colOff>
                    <xdr:row>30</xdr:row>
                    <xdr:rowOff>266700</xdr:rowOff>
                  </to>
                </anchor>
              </controlPr>
            </control>
          </mc:Choice>
        </mc:AlternateContent>
        <mc:AlternateContent xmlns:mc="http://schemas.openxmlformats.org/markup-compatibility/2006">
          <mc:Choice Requires="x14">
            <control shapeId="21524" r:id="rId23" name="Check Box 20">
              <controlPr locked="0" defaultSize="0" autoFill="0" autoLine="0" autoPict="0">
                <anchor moveWithCells="1">
                  <from>
                    <xdr:col>1</xdr:col>
                    <xdr:colOff>22860</xdr:colOff>
                    <xdr:row>27</xdr:row>
                    <xdr:rowOff>22860</xdr:rowOff>
                  </from>
                  <to>
                    <xdr:col>1</xdr:col>
                    <xdr:colOff>259080</xdr:colOff>
                    <xdr:row>29</xdr:row>
                    <xdr:rowOff>7620</xdr:rowOff>
                  </to>
                </anchor>
              </controlPr>
            </control>
          </mc:Choice>
        </mc:AlternateContent>
        <mc:AlternateContent xmlns:mc="http://schemas.openxmlformats.org/markup-compatibility/2006">
          <mc:Choice Requires="x14">
            <control shapeId="21525" r:id="rId24" name="Check Box 21">
              <controlPr locked="0" defaultSize="0" autoFill="0" autoLine="0" autoPict="0">
                <anchor moveWithCells="1">
                  <from>
                    <xdr:col>14</xdr:col>
                    <xdr:colOff>30480</xdr:colOff>
                    <xdr:row>26</xdr:row>
                    <xdr:rowOff>266700</xdr:rowOff>
                  </from>
                  <to>
                    <xdr:col>14</xdr:col>
                    <xdr:colOff>266700</xdr:colOff>
                    <xdr:row>30</xdr:row>
                    <xdr:rowOff>83820</xdr:rowOff>
                  </to>
                </anchor>
              </controlPr>
            </control>
          </mc:Choice>
        </mc:AlternateContent>
        <mc:AlternateContent xmlns:mc="http://schemas.openxmlformats.org/markup-compatibility/2006">
          <mc:Choice Requires="x14">
            <control shapeId="21526" r:id="rId25" name="Check Box 22">
              <controlPr locked="0" defaultSize="0" autoFill="0" autoLine="0" autoPict="0">
                <anchor moveWithCells="1">
                  <from>
                    <xdr:col>1</xdr:col>
                    <xdr:colOff>22860</xdr:colOff>
                    <xdr:row>34</xdr:row>
                    <xdr:rowOff>45720</xdr:rowOff>
                  </from>
                  <to>
                    <xdr:col>2</xdr:col>
                    <xdr:colOff>38100</xdr:colOff>
                    <xdr:row>34</xdr:row>
                    <xdr:rowOff>266700</xdr:rowOff>
                  </to>
                </anchor>
              </controlPr>
            </control>
          </mc:Choice>
        </mc:AlternateContent>
        <mc:AlternateContent xmlns:mc="http://schemas.openxmlformats.org/markup-compatibility/2006">
          <mc:Choice Requires="x14">
            <control shapeId="21527" r:id="rId26" name="Check Box 23">
              <controlPr locked="0" defaultSize="0" autoFill="0" autoLine="0" autoPict="0">
                <anchor moveWithCells="1">
                  <from>
                    <xdr:col>14</xdr:col>
                    <xdr:colOff>30480</xdr:colOff>
                    <xdr:row>32</xdr:row>
                    <xdr:rowOff>251460</xdr:rowOff>
                  </from>
                  <to>
                    <xdr:col>15</xdr:col>
                    <xdr:colOff>7620</xdr:colOff>
                    <xdr:row>36</xdr:row>
                    <xdr:rowOff>83820</xdr:rowOff>
                  </to>
                </anchor>
              </controlPr>
            </control>
          </mc:Choice>
        </mc:AlternateContent>
        <mc:AlternateContent xmlns:mc="http://schemas.openxmlformats.org/markup-compatibility/2006">
          <mc:Choice Requires="x14">
            <control shapeId="21528" r:id="rId27" name="Check Box 24">
              <controlPr locked="0" defaultSize="0" autoFill="0" autoLine="0" autoPict="0">
                <anchor moveWithCells="1">
                  <from>
                    <xdr:col>1</xdr:col>
                    <xdr:colOff>22860</xdr:colOff>
                    <xdr:row>31</xdr:row>
                    <xdr:rowOff>22860</xdr:rowOff>
                  </from>
                  <to>
                    <xdr:col>1</xdr:col>
                    <xdr:colOff>259080</xdr:colOff>
                    <xdr:row>33</xdr:row>
                    <xdr:rowOff>7620</xdr:rowOff>
                  </to>
                </anchor>
              </controlPr>
            </control>
          </mc:Choice>
        </mc:AlternateContent>
        <mc:AlternateContent xmlns:mc="http://schemas.openxmlformats.org/markup-compatibility/2006">
          <mc:Choice Requires="x14">
            <control shapeId="21529" r:id="rId28" name="Check Box 25">
              <controlPr locked="0" defaultSize="0" autoFill="0" autoLine="0" autoPict="0">
                <anchor moveWithCells="1">
                  <from>
                    <xdr:col>14</xdr:col>
                    <xdr:colOff>30480</xdr:colOff>
                    <xdr:row>30</xdr:row>
                    <xdr:rowOff>259080</xdr:rowOff>
                  </from>
                  <to>
                    <xdr:col>14</xdr:col>
                    <xdr:colOff>266700</xdr:colOff>
                    <xdr:row>34</xdr:row>
                    <xdr:rowOff>76200</xdr:rowOff>
                  </to>
                </anchor>
              </controlPr>
            </control>
          </mc:Choice>
        </mc:AlternateContent>
        <mc:AlternateContent xmlns:mc="http://schemas.openxmlformats.org/markup-compatibility/2006">
          <mc:Choice Requires="x14">
            <control shapeId="21530" r:id="rId29" name="Check Box 26">
              <controlPr locked="0" defaultSize="0" autoFill="0" autoLine="0" autoPict="0">
                <anchor moveWithCells="1">
                  <from>
                    <xdr:col>1</xdr:col>
                    <xdr:colOff>22860</xdr:colOff>
                    <xdr:row>38</xdr:row>
                    <xdr:rowOff>45720</xdr:rowOff>
                  </from>
                  <to>
                    <xdr:col>2</xdr:col>
                    <xdr:colOff>38100</xdr:colOff>
                    <xdr:row>38</xdr:row>
                    <xdr:rowOff>266700</xdr:rowOff>
                  </to>
                </anchor>
              </controlPr>
            </control>
          </mc:Choice>
        </mc:AlternateContent>
        <mc:AlternateContent xmlns:mc="http://schemas.openxmlformats.org/markup-compatibility/2006">
          <mc:Choice Requires="x14">
            <control shapeId="21531" r:id="rId30" name="Check Box 27">
              <controlPr locked="0" defaultSize="0" autoFill="0" autoLine="0" autoPict="0">
                <anchor moveWithCells="1">
                  <from>
                    <xdr:col>1</xdr:col>
                    <xdr:colOff>22860</xdr:colOff>
                    <xdr:row>35</xdr:row>
                    <xdr:rowOff>22860</xdr:rowOff>
                  </from>
                  <to>
                    <xdr:col>1</xdr:col>
                    <xdr:colOff>259080</xdr:colOff>
                    <xdr:row>37</xdr:row>
                    <xdr:rowOff>7620</xdr:rowOff>
                  </to>
                </anchor>
              </controlPr>
            </control>
          </mc:Choice>
        </mc:AlternateContent>
        <mc:AlternateContent xmlns:mc="http://schemas.openxmlformats.org/markup-compatibility/2006">
          <mc:Choice Requires="x14">
            <control shapeId="21532" r:id="rId31" name="Check Box 28">
              <controlPr locked="0" defaultSize="0" autoFill="0" autoLine="0" autoPict="0">
                <anchor moveWithCells="1">
                  <from>
                    <xdr:col>14</xdr:col>
                    <xdr:colOff>30480</xdr:colOff>
                    <xdr:row>34</xdr:row>
                    <xdr:rowOff>266700</xdr:rowOff>
                  </from>
                  <to>
                    <xdr:col>14</xdr:col>
                    <xdr:colOff>266700</xdr:colOff>
                    <xdr:row>38</xdr:row>
                    <xdr:rowOff>83820</xdr:rowOff>
                  </to>
                </anchor>
              </controlPr>
            </control>
          </mc:Choice>
        </mc:AlternateContent>
        <mc:AlternateContent xmlns:mc="http://schemas.openxmlformats.org/markup-compatibility/2006">
          <mc:Choice Requires="x14">
            <control shapeId="21533" r:id="rId32" name="Check Box 29">
              <controlPr locked="0" defaultSize="0" autoFill="0" autoLine="0" autoPict="0">
                <anchor moveWithCells="1">
                  <from>
                    <xdr:col>1</xdr:col>
                    <xdr:colOff>22860</xdr:colOff>
                    <xdr:row>42</xdr:row>
                    <xdr:rowOff>45720</xdr:rowOff>
                  </from>
                  <to>
                    <xdr:col>2</xdr:col>
                    <xdr:colOff>38100</xdr:colOff>
                    <xdr:row>42</xdr:row>
                    <xdr:rowOff>266700</xdr:rowOff>
                  </to>
                </anchor>
              </controlPr>
            </control>
          </mc:Choice>
        </mc:AlternateContent>
        <mc:AlternateContent xmlns:mc="http://schemas.openxmlformats.org/markup-compatibility/2006">
          <mc:Choice Requires="x14">
            <control shapeId="21534" r:id="rId33" name="Check Box 30">
              <controlPr locked="0" defaultSize="0" autoFill="0" autoLine="0" autoPict="0">
                <anchor moveWithCells="1">
                  <from>
                    <xdr:col>14</xdr:col>
                    <xdr:colOff>30480</xdr:colOff>
                    <xdr:row>40</xdr:row>
                    <xdr:rowOff>251460</xdr:rowOff>
                  </from>
                  <to>
                    <xdr:col>15</xdr:col>
                    <xdr:colOff>7620</xdr:colOff>
                    <xdr:row>44</xdr:row>
                    <xdr:rowOff>83820</xdr:rowOff>
                  </to>
                </anchor>
              </controlPr>
            </control>
          </mc:Choice>
        </mc:AlternateContent>
        <mc:AlternateContent xmlns:mc="http://schemas.openxmlformats.org/markup-compatibility/2006">
          <mc:Choice Requires="x14">
            <control shapeId="21535" r:id="rId34" name="Check Box 31">
              <controlPr locked="0" defaultSize="0" autoFill="0" autoLine="0" autoPict="0">
                <anchor moveWithCells="1">
                  <from>
                    <xdr:col>1</xdr:col>
                    <xdr:colOff>22860</xdr:colOff>
                    <xdr:row>39</xdr:row>
                    <xdr:rowOff>22860</xdr:rowOff>
                  </from>
                  <to>
                    <xdr:col>1</xdr:col>
                    <xdr:colOff>259080</xdr:colOff>
                    <xdr:row>41</xdr:row>
                    <xdr:rowOff>7620</xdr:rowOff>
                  </to>
                </anchor>
              </controlPr>
            </control>
          </mc:Choice>
        </mc:AlternateContent>
        <mc:AlternateContent xmlns:mc="http://schemas.openxmlformats.org/markup-compatibility/2006">
          <mc:Choice Requires="x14">
            <control shapeId="21536" r:id="rId35" name="Check Box 32">
              <controlPr locked="0" defaultSize="0" autoFill="0" autoLine="0" autoPict="0">
                <anchor moveWithCells="1">
                  <from>
                    <xdr:col>14</xdr:col>
                    <xdr:colOff>30480</xdr:colOff>
                    <xdr:row>38</xdr:row>
                    <xdr:rowOff>266700</xdr:rowOff>
                  </from>
                  <to>
                    <xdr:col>14</xdr:col>
                    <xdr:colOff>266700</xdr:colOff>
                    <xdr:row>42</xdr:row>
                    <xdr:rowOff>83820</xdr:rowOff>
                  </to>
                </anchor>
              </controlPr>
            </control>
          </mc:Choice>
        </mc:AlternateContent>
        <mc:AlternateContent xmlns:mc="http://schemas.openxmlformats.org/markup-compatibility/2006">
          <mc:Choice Requires="x14">
            <control shapeId="21537" r:id="rId36" name="Check Box 33">
              <controlPr locked="0" defaultSize="0" autoFill="0" autoLine="0" autoPict="0">
                <anchor moveWithCells="1">
                  <from>
                    <xdr:col>1</xdr:col>
                    <xdr:colOff>22860</xdr:colOff>
                    <xdr:row>46</xdr:row>
                    <xdr:rowOff>45720</xdr:rowOff>
                  </from>
                  <to>
                    <xdr:col>2</xdr:col>
                    <xdr:colOff>38100</xdr:colOff>
                    <xdr:row>46</xdr:row>
                    <xdr:rowOff>266700</xdr:rowOff>
                  </to>
                </anchor>
              </controlPr>
            </control>
          </mc:Choice>
        </mc:AlternateContent>
        <mc:AlternateContent xmlns:mc="http://schemas.openxmlformats.org/markup-compatibility/2006">
          <mc:Choice Requires="x14">
            <control shapeId="21538" r:id="rId37" name="Check Box 34">
              <controlPr locked="0" defaultSize="0" autoFill="0" autoLine="0" autoPict="0">
                <anchor moveWithCells="1">
                  <from>
                    <xdr:col>1</xdr:col>
                    <xdr:colOff>22860</xdr:colOff>
                    <xdr:row>43</xdr:row>
                    <xdr:rowOff>22860</xdr:rowOff>
                  </from>
                  <to>
                    <xdr:col>1</xdr:col>
                    <xdr:colOff>259080</xdr:colOff>
                    <xdr:row>45</xdr:row>
                    <xdr:rowOff>7620</xdr:rowOff>
                  </to>
                </anchor>
              </controlPr>
            </control>
          </mc:Choice>
        </mc:AlternateContent>
        <mc:AlternateContent xmlns:mc="http://schemas.openxmlformats.org/markup-compatibility/2006">
          <mc:Choice Requires="x14">
            <control shapeId="21539" r:id="rId38" name="Check Box 35">
              <controlPr locked="0" defaultSize="0" autoFill="0" autoLine="0" autoPict="0">
                <anchor moveWithCells="1">
                  <from>
                    <xdr:col>14</xdr:col>
                    <xdr:colOff>30480</xdr:colOff>
                    <xdr:row>42</xdr:row>
                    <xdr:rowOff>266700</xdr:rowOff>
                  </from>
                  <to>
                    <xdr:col>14</xdr:col>
                    <xdr:colOff>266700</xdr:colOff>
                    <xdr:row>46</xdr:row>
                    <xdr:rowOff>83820</xdr:rowOff>
                  </to>
                </anchor>
              </controlPr>
            </control>
          </mc:Choice>
        </mc:AlternateContent>
        <mc:AlternateContent xmlns:mc="http://schemas.openxmlformats.org/markup-compatibility/2006">
          <mc:Choice Requires="x14">
            <control shapeId="21540" r:id="rId39" name="Check Box 36">
              <controlPr locked="0" defaultSize="0" autoFill="0" autoLine="0" autoPict="0">
                <anchor moveWithCells="1">
                  <from>
                    <xdr:col>14</xdr:col>
                    <xdr:colOff>30480</xdr:colOff>
                    <xdr:row>12</xdr:row>
                    <xdr:rowOff>259080</xdr:rowOff>
                  </from>
                  <to>
                    <xdr:col>14</xdr:col>
                    <xdr:colOff>266700</xdr:colOff>
                    <xdr:row>16</xdr:row>
                    <xdr:rowOff>76200</xdr:rowOff>
                  </to>
                </anchor>
              </controlPr>
            </control>
          </mc:Choice>
        </mc:AlternateContent>
        <mc:AlternateContent xmlns:mc="http://schemas.openxmlformats.org/markup-compatibility/2006">
          <mc:Choice Requires="x14">
            <control shapeId="21541" r:id="rId40" name="Check Box 37">
              <controlPr locked="0" defaultSize="0" autoFill="0" autoLine="0" autoPict="0">
                <anchor moveWithCells="1">
                  <from>
                    <xdr:col>14</xdr:col>
                    <xdr:colOff>30480</xdr:colOff>
                    <xdr:row>20</xdr:row>
                    <xdr:rowOff>259080</xdr:rowOff>
                  </from>
                  <to>
                    <xdr:col>14</xdr:col>
                    <xdr:colOff>266700</xdr:colOff>
                    <xdr:row>24</xdr:row>
                    <xdr:rowOff>76200</xdr:rowOff>
                  </to>
                </anchor>
              </controlPr>
            </control>
          </mc:Choice>
        </mc:AlternateContent>
        <mc:AlternateContent xmlns:mc="http://schemas.openxmlformats.org/markup-compatibility/2006">
          <mc:Choice Requires="x14">
            <control shapeId="21542" r:id="rId41" name="Check Box 38">
              <controlPr locked="0" defaultSize="0" autoFill="0" autoLine="0" autoPict="0">
                <anchor moveWithCells="1">
                  <from>
                    <xdr:col>14</xdr:col>
                    <xdr:colOff>30480</xdr:colOff>
                    <xdr:row>28</xdr:row>
                    <xdr:rowOff>259080</xdr:rowOff>
                  </from>
                  <to>
                    <xdr:col>14</xdr:col>
                    <xdr:colOff>266700</xdr:colOff>
                    <xdr:row>32</xdr:row>
                    <xdr:rowOff>76200</xdr:rowOff>
                  </to>
                </anchor>
              </controlPr>
            </control>
          </mc:Choice>
        </mc:AlternateContent>
        <mc:AlternateContent xmlns:mc="http://schemas.openxmlformats.org/markup-compatibility/2006">
          <mc:Choice Requires="x14">
            <control shapeId="21543" r:id="rId42" name="Check Box 39">
              <controlPr locked="0" defaultSize="0" autoFill="0" autoLine="0" autoPict="0">
                <anchor moveWithCells="1">
                  <from>
                    <xdr:col>14</xdr:col>
                    <xdr:colOff>30480</xdr:colOff>
                    <xdr:row>36</xdr:row>
                    <xdr:rowOff>259080</xdr:rowOff>
                  </from>
                  <to>
                    <xdr:col>14</xdr:col>
                    <xdr:colOff>266700</xdr:colOff>
                    <xdr:row>40</xdr:row>
                    <xdr:rowOff>76200</xdr:rowOff>
                  </to>
                </anchor>
              </controlPr>
            </control>
          </mc:Choice>
        </mc:AlternateContent>
        <mc:AlternateContent xmlns:mc="http://schemas.openxmlformats.org/markup-compatibility/2006">
          <mc:Choice Requires="x14">
            <control shapeId="21544" r:id="rId43" name="Check Box 40">
              <controlPr locked="0" defaultSize="0" autoFill="0" autoLine="0" autoPict="0">
                <anchor moveWithCells="1">
                  <from>
                    <xdr:col>14</xdr:col>
                    <xdr:colOff>30480</xdr:colOff>
                    <xdr:row>44</xdr:row>
                    <xdr:rowOff>259080</xdr:rowOff>
                  </from>
                  <to>
                    <xdr:col>14</xdr:col>
                    <xdr:colOff>266700</xdr:colOff>
                    <xdr:row>48</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Z62"/>
  <sheetViews>
    <sheetView showGridLines="0" showRowColHeaders="0" zoomScale="120" zoomScaleNormal="120" workbookViewId="0">
      <selection activeCell="C9" sqref="C9:D9"/>
    </sheetView>
  </sheetViews>
  <sheetFormatPr defaultColWidth="3.88671875" defaultRowHeight="13.2" x14ac:dyDescent="0.25"/>
  <cols>
    <col min="1" max="1" width="4" bestFit="1" customWidth="1"/>
    <col min="2" max="2" width="4.33203125" customWidth="1"/>
    <col min="3" max="3" width="4" bestFit="1" customWidth="1"/>
    <col min="4" max="4" width="3.88671875" customWidth="1"/>
    <col min="14" max="14" width="4" bestFit="1" customWidth="1"/>
    <col min="15" max="16" width="4.33203125" customWidth="1"/>
    <col min="17" max="17" width="4" bestFit="1" customWidth="1"/>
    <col min="18" max="18" width="3.88671875" customWidth="1"/>
    <col min="27" max="27" width="3.88671875" style="50"/>
    <col min="28" max="30" width="0" hidden="1" customWidth="1"/>
    <col min="31" max="31" width="4" hidden="1" customWidth="1"/>
    <col min="32" max="32" width="7.33203125" hidden="1" customWidth="1"/>
    <col min="33" max="37" width="0" hidden="1" customWidth="1"/>
    <col min="38" max="38" width="8.44140625" hidden="1" customWidth="1"/>
    <col min="39" max="39" width="6.5546875" hidden="1" customWidth="1"/>
    <col min="40" max="40" width="0" hidden="1" customWidth="1"/>
  </cols>
  <sheetData>
    <row r="1" spans="1:52" ht="4.5" customHeight="1" x14ac:dyDescent="0.25"/>
    <row r="2" spans="1:52" ht="17.25" customHeight="1" x14ac:dyDescent="0.3">
      <c r="A2" s="109"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78"/>
      <c r="AB2" s="59"/>
      <c r="AC2" s="59"/>
      <c r="AD2" s="59"/>
      <c r="AE2" s="59"/>
      <c r="AF2" s="59"/>
      <c r="AG2" s="59"/>
      <c r="AH2" s="59"/>
      <c r="AI2" s="59"/>
      <c r="AJ2" s="59"/>
      <c r="AK2" s="59"/>
      <c r="AL2" s="59"/>
      <c r="AM2" s="59"/>
      <c r="AN2" s="59"/>
    </row>
    <row r="4" spans="1:52" ht="15.6" x14ac:dyDescent="0.3">
      <c r="A4" s="112" t="s">
        <v>1</v>
      </c>
      <c r="B4" s="113"/>
      <c r="C4" s="113"/>
      <c r="D4" s="113"/>
      <c r="E4" s="113"/>
      <c r="F4" s="113"/>
      <c r="G4" s="113"/>
      <c r="H4" s="119"/>
      <c r="I4" s="112" t="s">
        <v>2</v>
      </c>
      <c r="J4" s="113"/>
      <c r="K4" s="113"/>
      <c r="L4" s="113"/>
      <c r="M4" s="113"/>
      <c r="N4" s="113"/>
      <c r="O4" s="113"/>
      <c r="P4" s="119"/>
      <c r="Q4" s="112" t="s">
        <v>56</v>
      </c>
      <c r="R4" s="113"/>
      <c r="S4" s="113"/>
      <c r="T4" s="113"/>
      <c r="U4" s="113"/>
      <c r="V4" s="112" t="s">
        <v>55</v>
      </c>
      <c r="W4" s="113"/>
      <c r="X4" s="113"/>
      <c r="Y4" s="113"/>
      <c r="Z4" s="119"/>
      <c r="AA4" s="49"/>
    </row>
    <row r="5" spans="1:52" ht="22.5" customHeight="1" x14ac:dyDescent="0.25">
      <c r="A5" s="205" t="str">
        <f>IF('Page 1'!A5="","",'Page 1'!A5)</f>
        <v/>
      </c>
      <c r="B5" s="206"/>
      <c r="C5" s="206"/>
      <c r="D5" s="206"/>
      <c r="E5" s="206"/>
      <c r="F5" s="206"/>
      <c r="G5" s="206"/>
      <c r="H5" s="207"/>
      <c r="I5" s="208" t="str">
        <f>IF('Page 1'!I5="","",'Page 1'!I5)</f>
        <v/>
      </c>
      <c r="J5" s="209"/>
      <c r="K5" s="209"/>
      <c r="L5" s="209"/>
      <c r="M5" s="210"/>
      <c r="N5" s="209"/>
      <c r="O5" s="209"/>
      <c r="P5" s="211"/>
      <c r="Q5" s="208" t="str">
        <f>IF('Page 1'!Q5="","",'Page 1'!Q5)</f>
        <v/>
      </c>
      <c r="R5" s="209"/>
      <c r="S5" s="209"/>
      <c r="T5" s="209"/>
      <c r="U5" s="211"/>
      <c r="V5" s="114" t="str">
        <f>IF('Page 1'!V5="","",'Page 1'!V5)</f>
        <v/>
      </c>
      <c r="W5" s="115"/>
      <c r="X5" s="115"/>
      <c r="Y5" s="115"/>
      <c r="Z5" s="212"/>
      <c r="AA5" s="79"/>
      <c r="AL5" s="16" t="s">
        <v>21</v>
      </c>
      <c r="AW5" s="47"/>
      <c r="AX5" s="47"/>
      <c r="AY5" s="47"/>
      <c r="AZ5" s="47"/>
    </row>
    <row r="6" spans="1:52" ht="22.5" customHeight="1" x14ac:dyDescent="0.25">
      <c r="A6" s="56" t="s">
        <v>3</v>
      </c>
      <c r="B6" s="57"/>
      <c r="C6" s="57"/>
      <c r="D6" s="57"/>
      <c r="E6" s="57"/>
      <c r="F6" s="213" t="str">
        <f>IF('Page 1'!F6="","",'Page 1'!F6)</f>
        <v/>
      </c>
      <c r="G6" s="213"/>
      <c r="H6" s="213"/>
      <c r="I6" s="213"/>
      <c r="J6" s="213"/>
      <c r="K6" s="213"/>
      <c r="L6" s="214"/>
      <c r="M6" s="84" t="s">
        <v>4</v>
      </c>
      <c r="N6" s="83"/>
      <c r="O6" s="83"/>
      <c r="P6" s="124" t="str">
        <f>IF('Page 1'!P6="","",'Page 1'!P6)</f>
        <v/>
      </c>
      <c r="Q6" s="124"/>
      <c r="R6" s="124"/>
      <c r="S6" s="124"/>
      <c r="T6" s="124"/>
      <c r="U6" s="125"/>
      <c r="V6" s="57" t="s">
        <v>5</v>
      </c>
      <c r="W6" s="57"/>
      <c r="X6" s="73">
        <v>4</v>
      </c>
      <c r="Y6" s="75" t="s">
        <v>6</v>
      </c>
      <c r="Z6" s="41"/>
      <c r="AA6" s="80"/>
      <c r="AB6" s="17"/>
      <c r="AC6" s="17"/>
      <c r="AD6" s="17"/>
      <c r="AE6" s="17"/>
      <c r="AF6" s="17"/>
      <c r="AG6" s="17"/>
      <c r="AH6" s="17"/>
      <c r="AI6" s="17"/>
      <c r="AJ6" s="17"/>
      <c r="AK6" s="17"/>
      <c r="AL6" s="68">
        <f>SUM(C9:C47,P9:P47)</f>
        <v>0</v>
      </c>
      <c r="AM6" s="17"/>
      <c r="AN6" s="17"/>
      <c r="AO6" s="17"/>
      <c r="AP6" s="17"/>
      <c r="AQ6" s="17"/>
    </row>
    <row r="7" spans="1:52" ht="3" customHeight="1" x14ac:dyDescent="0.25">
      <c r="A7" s="1"/>
      <c r="B7" s="2"/>
      <c r="C7" s="2"/>
      <c r="D7" s="2"/>
      <c r="E7" s="2"/>
      <c r="F7" s="2"/>
      <c r="G7" s="2"/>
      <c r="H7" s="2"/>
      <c r="I7" s="2"/>
      <c r="J7" s="2"/>
      <c r="K7" s="2"/>
      <c r="L7" s="3"/>
      <c r="M7" s="2"/>
      <c r="N7" s="2"/>
      <c r="O7" s="2"/>
      <c r="P7" s="2"/>
      <c r="Q7" s="2"/>
      <c r="R7" s="2"/>
      <c r="S7" s="3"/>
      <c r="T7" s="1"/>
      <c r="U7" s="3"/>
      <c r="V7" s="2"/>
      <c r="W7" s="2"/>
      <c r="X7" s="2"/>
      <c r="Y7" s="2"/>
      <c r="Z7" s="67"/>
      <c r="AA7" s="81"/>
      <c r="AB7" s="17"/>
      <c r="AC7" s="17"/>
      <c r="AD7" s="17"/>
      <c r="AE7" s="17"/>
      <c r="AF7" s="17"/>
      <c r="AG7" s="17"/>
      <c r="AH7" s="17"/>
      <c r="AI7" s="17"/>
      <c r="AJ7" s="17"/>
      <c r="AK7" s="17"/>
      <c r="AL7" s="17"/>
      <c r="AM7" s="17"/>
      <c r="AN7" s="17"/>
      <c r="AO7" s="17"/>
      <c r="AP7" s="17"/>
      <c r="AQ7" s="17"/>
    </row>
    <row r="8" spans="1:52" ht="31.5" customHeight="1" x14ac:dyDescent="0.25">
      <c r="A8" s="42" t="s">
        <v>7</v>
      </c>
      <c r="B8" s="66" t="s">
        <v>8</v>
      </c>
      <c r="C8" s="192" t="s">
        <v>9</v>
      </c>
      <c r="D8" s="148"/>
      <c r="E8" s="147" t="s">
        <v>57</v>
      </c>
      <c r="F8" s="148"/>
      <c r="G8" s="192" t="s">
        <v>10</v>
      </c>
      <c r="H8" s="193"/>
      <c r="I8" s="193"/>
      <c r="J8" s="148"/>
      <c r="K8" s="201" t="s">
        <v>11</v>
      </c>
      <c r="L8" s="201"/>
      <c r="M8" s="201"/>
      <c r="N8" s="58" t="s">
        <v>7</v>
      </c>
      <c r="O8" s="61" t="s">
        <v>8</v>
      </c>
      <c r="P8" s="192" t="s">
        <v>9</v>
      </c>
      <c r="Q8" s="193"/>
      <c r="R8" s="147" t="s">
        <v>57</v>
      </c>
      <c r="S8" s="148"/>
      <c r="T8" s="192" t="s">
        <v>10</v>
      </c>
      <c r="U8" s="193"/>
      <c r="V8" s="193"/>
      <c r="W8" s="148"/>
      <c r="X8" s="201" t="s">
        <v>11</v>
      </c>
      <c r="Y8" s="201"/>
      <c r="Z8" s="201"/>
      <c r="AA8" s="69"/>
      <c r="AB8" s="17"/>
      <c r="AC8" s="17"/>
      <c r="AD8" s="17"/>
      <c r="AE8" s="17"/>
      <c r="AF8" s="17"/>
      <c r="AG8" s="17"/>
      <c r="AH8" s="17"/>
      <c r="AI8" s="17"/>
      <c r="AJ8" s="17"/>
      <c r="AK8" s="17"/>
      <c r="AL8" s="17" t="s">
        <v>12</v>
      </c>
      <c r="AM8" s="17" t="s">
        <v>13</v>
      </c>
      <c r="AN8" s="17"/>
      <c r="AO8" s="17"/>
      <c r="AP8" s="17"/>
      <c r="AQ8" s="17"/>
    </row>
    <row r="9" spans="1:52" ht="26.1" customHeight="1" x14ac:dyDescent="0.25">
      <c r="A9" s="20">
        <v>107</v>
      </c>
      <c r="B9" s="5" t="b">
        <v>0</v>
      </c>
      <c r="C9" s="195"/>
      <c r="D9" s="196"/>
      <c r="E9" s="199"/>
      <c r="F9" s="200"/>
      <c r="G9" s="189" t="s">
        <v>38</v>
      </c>
      <c r="H9" s="190"/>
      <c r="I9" s="190"/>
      <c r="J9" s="21"/>
      <c r="K9" s="202" t="s">
        <v>14</v>
      </c>
      <c r="L9" s="203"/>
      <c r="M9" s="6"/>
      <c r="N9" s="4">
        <v>127</v>
      </c>
      <c r="O9" s="7" t="b">
        <v>0</v>
      </c>
      <c r="P9" s="195"/>
      <c r="Q9" s="196"/>
      <c r="R9" s="199"/>
      <c r="S9" s="200"/>
      <c r="T9" s="189" t="s">
        <v>38</v>
      </c>
      <c r="U9" s="190"/>
      <c r="V9" s="190"/>
      <c r="W9" s="21"/>
      <c r="X9" s="204" t="s">
        <v>14</v>
      </c>
      <c r="Y9" s="179"/>
      <c r="Z9" s="6"/>
      <c r="AA9" s="48"/>
      <c r="AL9" t="str">
        <f>J9&amp;M9</f>
        <v/>
      </c>
      <c r="AM9" t="str">
        <f>W9&amp;Z9</f>
        <v/>
      </c>
    </row>
    <row r="10" spans="1:52" ht="3" customHeight="1" x14ac:dyDescent="0.25">
      <c r="A10" s="43"/>
      <c r="B10" s="9"/>
      <c r="C10" s="185"/>
      <c r="D10" s="191"/>
      <c r="E10" s="185"/>
      <c r="F10" s="186"/>
      <c r="G10" s="180"/>
      <c r="H10" s="181"/>
      <c r="I10" s="181"/>
      <c r="J10" s="182"/>
      <c r="K10" s="180"/>
      <c r="L10" s="181"/>
      <c r="M10" s="194"/>
      <c r="N10" s="58"/>
      <c r="O10" s="10"/>
      <c r="P10" s="185"/>
      <c r="Q10" s="191"/>
      <c r="R10" s="185"/>
      <c r="S10" s="186"/>
      <c r="T10" s="180"/>
      <c r="U10" s="181"/>
      <c r="V10" s="181"/>
      <c r="W10" s="182"/>
      <c r="X10" s="180"/>
      <c r="Y10" s="181"/>
      <c r="Z10" s="194"/>
      <c r="AA10" s="48"/>
    </row>
    <row r="11" spans="1:52" ht="26.1" customHeight="1" x14ac:dyDescent="0.25">
      <c r="A11" s="20">
        <v>108</v>
      </c>
      <c r="B11" s="5" t="b">
        <v>0</v>
      </c>
      <c r="C11" s="195"/>
      <c r="D11" s="196"/>
      <c r="E11" s="199"/>
      <c r="F11" s="200"/>
      <c r="G11" s="189" t="s">
        <v>38</v>
      </c>
      <c r="H11" s="190"/>
      <c r="I11" s="190"/>
      <c r="J11" s="21"/>
      <c r="K11" s="197" t="s">
        <v>14</v>
      </c>
      <c r="L11" s="198"/>
      <c r="M11" s="21"/>
      <c r="N11" s="4">
        <v>128</v>
      </c>
      <c r="O11" s="7" t="b">
        <v>0</v>
      </c>
      <c r="P11" s="195"/>
      <c r="Q11" s="196"/>
      <c r="R11" s="199"/>
      <c r="S11" s="200"/>
      <c r="T11" s="189" t="s">
        <v>38</v>
      </c>
      <c r="U11" s="190"/>
      <c r="V11" s="190"/>
      <c r="W11" s="21"/>
      <c r="X11" s="189" t="s">
        <v>14</v>
      </c>
      <c r="Y11" s="190"/>
      <c r="Z11" s="21"/>
      <c r="AA11" s="48"/>
      <c r="AL11" t="str">
        <f>J11&amp;M11</f>
        <v/>
      </c>
      <c r="AM11" t="str">
        <f>W11&amp;Z11</f>
        <v/>
      </c>
    </row>
    <row r="12" spans="1:52" ht="3" customHeight="1" x14ac:dyDescent="0.25">
      <c r="A12" s="43"/>
      <c r="B12" s="9"/>
      <c r="C12" s="185"/>
      <c r="D12" s="191"/>
      <c r="E12" s="71"/>
      <c r="F12" s="72"/>
      <c r="G12" s="180"/>
      <c r="H12" s="181"/>
      <c r="I12" s="181"/>
      <c r="J12" s="182"/>
      <c r="K12" s="180"/>
      <c r="L12" s="181"/>
      <c r="M12" s="194"/>
      <c r="N12" s="58"/>
      <c r="O12" s="10"/>
      <c r="P12" s="185"/>
      <c r="Q12" s="191"/>
      <c r="R12" s="185"/>
      <c r="S12" s="186"/>
      <c r="T12" s="180"/>
      <c r="U12" s="181"/>
      <c r="V12" s="181"/>
      <c r="W12" s="182"/>
      <c r="X12" s="180"/>
      <c r="Y12" s="181"/>
      <c r="Z12" s="194"/>
      <c r="AA12" s="48"/>
      <c r="AL12" t="str">
        <f>J12&amp;M12</f>
        <v/>
      </c>
      <c r="AM12" t="str">
        <f>W12&amp;Z12</f>
        <v/>
      </c>
    </row>
    <row r="13" spans="1:52" ht="26.1" customHeight="1" x14ac:dyDescent="0.25">
      <c r="A13" s="20">
        <v>109</v>
      </c>
      <c r="B13" s="5" t="b">
        <v>0</v>
      </c>
      <c r="C13" s="195"/>
      <c r="D13" s="196"/>
      <c r="E13" s="199"/>
      <c r="F13" s="200"/>
      <c r="G13" s="189" t="s">
        <v>38</v>
      </c>
      <c r="H13" s="190"/>
      <c r="I13" s="190"/>
      <c r="J13" s="21"/>
      <c r="K13" s="202" t="s">
        <v>14</v>
      </c>
      <c r="L13" s="203"/>
      <c r="M13" s="6"/>
      <c r="N13" s="4">
        <v>129</v>
      </c>
      <c r="O13" s="7" t="b">
        <v>0</v>
      </c>
      <c r="P13" s="195"/>
      <c r="Q13" s="196"/>
      <c r="R13" s="199"/>
      <c r="S13" s="200"/>
      <c r="T13" s="189" t="s">
        <v>38</v>
      </c>
      <c r="U13" s="190"/>
      <c r="V13" s="190"/>
      <c r="W13" s="21"/>
      <c r="X13" s="204" t="s">
        <v>14</v>
      </c>
      <c r="Y13" s="179"/>
      <c r="Z13" s="6"/>
      <c r="AA13" s="48"/>
      <c r="AL13" t="str">
        <f>J13&amp;M13</f>
        <v/>
      </c>
      <c r="AM13" t="str">
        <f>W13&amp;Z13</f>
        <v/>
      </c>
    </row>
    <row r="14" spans="1:52" ht="3" customHeight="1" x14ac:dyDescent="0.25">
      <c r="A14" s="43"/>
      <c r="B14" s="9"/>
      <c r="C14" s="185"/>
      <c r="D14" s="191"/>
      <c r="E14" s="185"/>
      <c r="F14" s="186"/>
      <c r="G14" s="180"/>
      <c r="H14" s="181"/>
      <c r="I14" s="181"/>
      <c r="J14" s="182"/>
      <c r="K14" s="180"/>
      <c r="L14" s="181"/>
      <c r="M14" s="194"/>
      <c r="N14" s="58"/>
      <c r="O14" s="10"/>
      <c r="P14" s="185"/>
      <c r="Q14" s="191"/>
      <c r="R14" s="185"/>
      <c r="S14" s="186"/>
      <c r="T14" s="180"/>
      <c r="U14" s="181"/>
      <c r="V14" s="181"/>
      <c r="W14" s="182"/>
      <c r="X14" s="180"/>
      <c r="Y14" s="181"/>
      <c r="Z14" s="194"/>
      <c r="AA14" s="48"/>
    </row>
    <row r="15" spans="1:52" ht="26.1" customHeight="1" x14ac:dyDescent="0.25">
      <c r="A15" s="20">
        <v>110</v>
      </c>
      <c r="B15" s="5" t="b">
        <v>0</v>
      </c>
      <c r="C15" s="195"/>
      <c r="D15" s="196"/>
      <c r="E15" s="199"/>
      <c r="F15" s="200"/>
      <c r="G15" s="189" t="s">
        <v>38</v>
      </c>
      <c r="H15" s="190"/>
      <c r="I15" s="190"/>
      <c r="J15" s="21"/>
      <c r="K15" s="197" t="s">
        <v>14</v>
      </c>
      <c r="L15" s="198"/>
      <c r="M15" s="21"/>
      <c r="N15" s="4">
        <v>130</v>
      </c>
      <c r="O15" s="70" t="b">
        <v>0</v>
      </c>
      <c r="P15" s="195"/>
      <c r="Q15" s="196"/>
      <c r="R15" s="199"/>
      <c r="S15" s="200"/>
      <c r="T15" s="189" t="s">
        <v>38</v>
      </c>
      <c r="U15" s="190"/>
      <c r="V15" s="190"/>
      <c r="W15" s="21"/>
      <c r="X15" s="189" t="s">
        <v>14</v>
      </c>
      <c r="Y15" s="190"/>
      <c r="Z15" s="21"/>
      <c r="AA15" s="48"/>
      <c r="AL15" t="str">
        <f>J15&amp;M15</f>
        <v/>
      </c>
      <c r="AM15" t="str">
        <f>W15&amp;Z15</f>
        <v/>
      </c>
    </row>
    <row r="16" spans="1:52" ht="3" customHeight="1" x14ac:dyDescent="0.25">
      <c r="A16" s="43"/>
      <c r="B16" s="9"/>
      <c r="C16" s="185"/>
      <c r="D16" s="191"/>
      <c r="E16" s="71"/>
      <c r="F16" s="72"/>
      <c r="G16" s="180"/>
      <c r="H16" s="181"/>
      <c r="I16" s="181"/>
      <c r="J16" s="182"/>
      <c r="K16" s="180"/>
      <c r="L16" s="181"/>
      <c r="M16" s="194"/>
      <c r="N16" s="58"/>
      <c r="O16" s="10"/>
      <c r="P16" s="185"/>
      <c r="Q16" s="191"/>
      <c r="R16" s="185"/>
      <c r="S16" s="186"/>
      <c r="T16" s="180"/>
      <c r="U16" s="181"/>
      <c r="V16" s="181"/>
      <c r="W16" s="182"/>
      <c r="X16" s="180"/>
      <c r="Y16" s="181"/>
      <c r="Z16" s="194"/>
      <c r="AA16" s="48"/>
      <c r="AL16" t="str">
        <f>J16&amp;M16</f>
        <v/>
      </c>
      <c r="AM16" t="str">
        <f>W16&amp;Z16</f>
        <v/>
      </c>
    </row>
    <row r="17" spans="1:39" ht="26.1" customHeight="1" x14ac:dyDescent="0.25">
      <c r="A17" s="20">
        <v>111</v>
      </c>
      <c r="B17" s="5" t="b">
        <v>0</v>
      </c>
      <c r="C17" s="195"/>
      <c r="D17" s="196"/>
      <c r="E17" s="199"/>
      <c r="F17" s="200"/>
      <c r="G17" s="189" t="s">
        <v>38</v>
      </c>
      <c r="H17" s="190"/>
      <c r="I17" s="190"/>
      <c r="J17" s="21"/>
      <c r="K17" s="202" t="s">
        <v>14</v>
      </c>
      <c r="L17" s="203"/>
      <c r="M17" s="6"/>
      <c r="N17" s="4">
        <v>131</v>
      </c>
      <c r="O17" s="7" t="b">
        <v>0</v>
      </c>
      <c r="P17" s="195"/>
      <c r="Q17" s="196"/>
      <c r="R17" s="199"/>
      <c r="S17" s="200"/>
      <c r="T17" s="189" t="s">
        <v>38</v>
      </c>
      <c r="U17" s="190"/>
      <c r="V17" s="190"/>
      <c r="W17" s="21"/>
      <c r="X17" s="204" t="s">
        <v>14</v>
      </c>
      <c r="Y17" s="179"/>
      <c r="Z17" s="6"/>
      <c r="AA17" s="48"/>
      <c r="AL17" t="str">
        <f>J17&amp;M17</f>
        <v/>
      </c>
      <c r="AM17" t="str">
        <f>W17&amp;Z17</f>
        <v/>
      </c>
    </row>
    <row r="18" spans="1:39" ht="3" customHeight="1" x14ac:dyDescent="0.25">
      <c r="A18" s="43"/>
      <c r="B18" s="9"/>
      <c r="C18" s="185"/>
      <c r="D18" s="191"/>
      <c r="E18" s="185"/>
      <c r="F18" s="186"/>
      <c r="G18" s="180"/>
      <c r="H18" s="181"/>
      <c r="I18" s="181"/>
      <c r="J18" s="182"/>
      <c r="K18" s="180"/>
      <c r="L18" s="181"/>
      <c r="M18" s="194"/>
      <c r="N18" s="58"/>
      <c r="O18" s="10"/>
      <c r="P18" s="185"/>
      <c r="Q18" s="191"/>
      <c r="R18" s="185"/>
      <c r="S18" s="186"/>
      <c r="T18" s="180"/>
      <c r="U18" s="181"/>
      <c r="V18" s="181"/>
      <c r="W18" s="182"/>
      <c r="X18" s="180"/>
      <c r="Y18" s="181"/>
      <c r="Z18" s="194"/>
      <c r="AA18" s="48"/>
    </row>
    <row r="19" spans="1:39" ht="26.1" customHeight="1" x14ac:dyDescent="0.25">
      <c r="A19" s="20">
        <v>112</v>
      </c>
      <c r="B19" s="5" t="b">
        <v>0</v>
      </c>
      <c r="C19" s="195"/>
      <c r="D19" s="196"/>
      <c r="E19" s="199"/>
      <c r="F19" s="200"/>
      <c r="G19" s="189" t="s">
        <v>38</v>
      </c>
      <c r="H19" s="190"/>
      <c r="I19" s="190"/>
      <c r="J19" s="21"/>
      <c r="K19" s="197" t="s">
        <v>14</v>
      </c>
      <c r="L19" s="198"/>
      <c r="M19" s="21"/>
      <c r="N19" s="4">
        <v>132</v>
      </c>
      <c r="O19" s="7" t="b">
        <v>0</v>
      </c>
      <c r="P19" s="195"/>
      <c r="Q19" s="196"/>
      <c r="R19" s="199"/>
      <c r="S19" s="200"/>
      <c r="T19" s="189" t="s">
        <v>38</v>
      </c>
      <c r="U19" s="190"/>
      <c r="V19" s="190"/>
      <c r="W19" s="21"/>
      <c r="X19" s="189" t="s">
        <v>14</v>
      </c>
      <c r="Y19" s="190"/>
      <c r="Z19" s="21"/>
      <c r="AA19" s="48"/>
      <c r="AL19" t="str">
        <f>J19&amp;M19</f>
        <v/>
      </c>
      <c r="AM19" t="str">
        <f>W19&amp;Z19</f>
        <v/>
      </c>
    </row>
    <row r="20" spans="1:39" ht="3" customHeight="1" x14ac:dyDescent="0.25">
      <c r="A20" s="43"/>
      <c r="B20" s="9"/>
      <c r="C20" s="185"/>
      <c r="D20" s="191"/>
      <c r="E20" s="71"/>
      <c r="F20" s="72"/>
      <c r="G20" s="180"/>
      <c r="H20" s="181"/>
      <c r="I20" s="181"/>
      <c r="J20" s="182"/>
      <c r="K20" s="180"/>
      <c r="L20" s="181"/>
      <c r="M20" s="194"/>
      <c r="N20" s="58"/>
      <c r="O20" s="10"/>
      <c r="P20" s="185"/>
      <c r="Q20" s="191"/>
      <c r="R20" s="185"/>
      <c r="S20" s="186"/>
      <c r="T20" s="180"/>
      <c r="U20" s="181"/>
      <c r="V20" s="181"/>
      <c r="W20" s="182"/>
      <c r="X20" s="180"/>
      <c r="Y20" s="181"/>
      <c r="Z20" s="194"/>
      <c r="AA20" s="48"/>
      <c r="AL20" t="str">
        <f>J20&amp;M20</f>
        <v/>
      </c>
      <c r="AM20" t="str">
        <f>W20&amp;Z20</f>
        <v/>
      </c>
    </row>
    <row r="21" spans="1:39" ht="26.1" customHeight="1" x14ac:dyDescent="0.25">
      <c r="A21" s="20">
        <v>113</v>
      </c>
      <c r="B21" s="5" t="b">
        <v>0</v>
      </c>
      <c r="C21" s="195"/>
      <c r="D21" s="196"/>
      <c r="E21" s="199"/>
      <c r="F21" s="200"/>
      <c r="G21" s="189" t="s">
        <v>38</v>
      </c>
      <c r="H21" s="190"/>
      <c r="I21" s="190"/>
      <c r="J21" s="21"/>
      <c r="K21" s="202" t="s">
        <v>14</v>
      </c>
      <c r="L21" s="203"/>
      <c r="M21" s="6"/>
      <c r="N21" s="4">
        <v>133</v>
      </c>
      <c r="O21" s="7" t="b">
        <v>0</v>
      </c>
      <c r="P21" s="195"/>
      <c r="Q21" s="196"/>
      <c r="R21" s="199"/>
      <c r="S21" s="200"/>
      <c r="T21" s="189" t="s">
        <v>38</v>
      </c>
      <c r="U21" s="190"/>
      <c r="V21" s="190"/>
      <c r="W21" s="21"/>
      <c r="X21" s="204" t="s">
        <v>14</v>
      </c>
      <c r="Y21" s="179"/>
      <c r="Z21" s="6"/>
      <c r="AA21" s="48"/>
      <c r="AL21" t="str">
        <f>J21&amp;M21</f>
        <v/>
      </c>
      <c r="AM21" t="str">
        <f>W21&amp;Z21</f>
        <v/>
      </c>
    </row>
    <row r="22" spans="1:39" ht="3" customHeight="1" x14ac:dyDescent="0.25">
      <c r="A22" s="43"/>
      <c r="B22" s="9"/>
      <c r="C22" s="185"/>
      <c r="D22" s="191"/>
      <c r="E22" s="185"/>
      <c r="F22" s="186"/>
      <c r="G22" s="180"/>
      <c r="H22" s="181"/>
      <c r="I22" s="181"/>
      <c r="J22" s="182"/>
      <c r="K22" s="180"/>
      <c r="L22" s="181"/>
      <c r="M22" s="194"/>
      <c r="N22" s="58"/>
      <c r="O22" s="10"/>
      <c r="P22" s="185"/>
      <c r="Q22" s="191"/>
      <c r="R22" s="185"/>
      <c r="S22" s="186"/>
      <c r="T22" s="180"/>
      <c r="U22" s="181"/>
      <c r="V22" s="181"/>
      <c r="W22" s="182"/>
      <c r="X22" s="180"/>
      <c r="Y22" s="181"/>
      <c r="Z22" s="194"/>
      <c r="AA22" s="48"/>
    </row>
    <row r="23" spans="1:39" ht="26.1" customHeight="1" x14ac:dyDescent="0.25">
      <c r="A23" s="20">
        <v>114</v>
      </c>
      <c r="B23" s="5" t="b">
        <v>0</v>
      </c>
      <c r="C23" s="195"/>
      <c r="D23" s="196"/>
      <c r="E23" s="199"/>
      <c r="F23" s="200"/>
      <c r="G23" s="189" t="s">
        <v>38</v>
      </c>
      <c r="H23" s="190"/>
      <c r="I23" s="190"/>
      <c r="J23" s="21"/>
      <c r="K23" s="197" t="s">
        <v>14</v>
      </c>
      <c r="L23" s="198"/>
      <c r="M23" s="21"/>
      <c r="N23" s="4">
        <v>134</v>
      </c>
      <c r="O23" s="7" t="b">
        <v>0</v>
      </c>
      <c r="P23" s="195"/>
      <c r="Q23" s="196"/>
      <c r="R23" s="199"/>
      <c r="S23" s="200"/>
      <c r="T23" s="189" t="s">
        <v>38</v>
      </c>
      <c r="U23" s="190"/>
      <c r="V23" s="190"/>
      <c r="W23" s="21"/>
      <c r="X23" s="189" t="s">
        <v>14</v>
      </c>
      <c r="Y23" s="190"/>
      <c r="Z23" s="21"/>
      <c r="AA23" s="48"/>
      <c r="AL23" t="str">
        <f>J23&amp;M23</f>
        <v/>
      </c>
      <c r="AM23" t="str">
        <f>W23&amp;Z23</f>
        <v/>
      </c>
    </row>
    <row r="24" spans="1:39" ht="3" customHeight="1" x14ac:dyDescent="0.25">
      <c r="A24" s="43"/>
      <c r="B24" s="9"/>
      <c r="C24" s="185"/>
      <c r="D24" s="191"/>
      <c r="E24" s="71"/>
      <c r="F24" s="72"/>
      <c r="G24" s="180"/>
      <c r="H24" s="181"/>
      <c r="I24" s="181"/>
      <c r="J24" s="182"/>
      <c r="K24" s="180"/>
      <c r="L24" s="181"/>
      <c r="M24" s="194"/>
      <c r="N24" s="58"/>
      <c r="O24" s="10"/>
      <c r="P24" s="185"/>
      <c r="Q24" s="191"/>
      <c r="R24" s="185"/>
      <c r="S24" s="186"/>
      <c r="T24" s="180"/>
      <c r="U24" s="181"/>
      <c r="V24" s="181"/>
      <c r="W24" s="182"/>
      <c r="X24" s="180"/>
      <c r="Y24" s="181"/>
      <c r="Z24" s="194"/>
      <c r="AA24" s="48"/>
      <c r="AL24" t="str">
        <f>J24&amp;M24</f>
        <v/>
      </c>
      <c r="AM24" t="str">
        <f>W24&amp;Z24</f>
        <v/>
      </c>
    </row>
    <row r="25" spans="1:39" ht="26.1" customHeight="1" x14ac:dyDescent="0.25">
      <c r="A25" s="20">
        <v>115</v>
      </c>
      <c r="B25" s="5" t="b">
        <v>0</v>
      </c>
      <c r="C25" s="195"/>
      <c r="D25" s="196"/>
      <c r="E25" s="199"/>
      <c r="F25" s="200"/>
      <c r="G25" s="189" t="s">
        <v>38</v>
      </c>
      <c r="H25" s="190"/>
      <c r="I25" s="190"/>
      <c r="J25" s="21"/>
      <c r="K25" s="202" t="s">
        <v>14</v>
      </c>
      <c r="L25" s="203"/>
      <c r="M25" s="6"/>
      <c r="N25" s="4">
        <v>135</v>
      </c>
      <c r="O25" s="7" t="b">
        <v>0</v>
      </c>
      <c r="P25" s="195"/>
      <c r="Q25" s="196"/>
      <c r="R25" s="199"/>
      <c r="S25" s="200"/>
      <c r="T25" s="189" t="s">
        <v>38</v>
      </c>
      <c r="U25" s="190"/>
      <c r="V25" s="190"/>
      <c r="W25" s="21"/>
      <c r="X25" s="204" t="s">
        <v>14</v>
      </c>
      <c r="Y25" s="179"/>
      <c r="Z25" s="6"/>
      <c r="AA25" s="48"/>
      <c r="AL25" t="str">
        <f>J25&amp;M25</f>
        <v/>
      </c>
      <c r="AM25" t="str">
        <f>W25&amp;Z25</f>
        <v/>
      </c>
    </row>
    <row r="26" spans="1:39" ht="3" customHeight="1" x14ac:dyDescent="0.25">
      <c r="A26" s="43"/>
      <c r="B26" s="9"/>
      <c r="C26" s="185"/>
      <c r="D26" s="191"/>
      <c r="E26" s="185"/>
      <c r="F26" s="186"/>
      <c r="G26" s="180"/>
      <c r="H26" s="181"/>
      <c r="I26" s="181"/>
      <c r="J26" s="182"/>
      <c r="K26" s="180"/>
      <c r="L26" s="181"/>
      <c r="M26" s="194"/>
      <c r="N26" s="58">
        <v>56</v>
      </c>
      <c r="O26" s="10"/>
      <c r="P26" s="185"/>
      <c r="Q26" s="191"/>
      <c r="R26" s="185"/>
      <c r="S26" s="186"/>
      <c r="T26" s="180"/>
      <c r="U26" s="181"/>
      <c r="V26" s="181"/>
      <c r="W26" s="182"/>
      <c r="X26" s="180"/>
      <c r="Y26" s="181"/>
      <c r="Z26" s="194"/>
      <c r="AA26" s="48"/>
    </row>
    <row r="27" spans="1:39" ht="26.1" customHeight="1" x14ac:dyDescent="0.25">
      <c r="A27" s="20">
        <v>116</v>
      </c>
      <c r="B27" s="5" t="b">
        <v>0</v>
      </c>
      <c r="C27" s="195"/>
      <c r="D27" s="196"/>
      <c r="E27" s="199"/>
      <c r="F27" s="200"/>
      <c r="G27" s="189" t="s">
        <v>38</v>
      </c>
      <c r="H27" s="190"/>
      <c r="I27" s="190"/>
      <c r="J27" s="21"/>
      <c r="K27" s="197" t="s">
        <v>14</v>
      </c>
      <c r="L27" s="198"/>
      <c r="M27" s="21"/>
      <c r="N27" s="4">
        <v>136</v>
      </c>
      <c r="O27" s="7" t="b">
        <v>0</v>
      </c>
      <c r="P27" s="195"/>
      <c r="Q27" s="196"/>
      <c r="R27" s="199"/>
      <c r="S27" s="200"/>
      <c r="T27" s="189" t="s">
        <v>38</v>
      </c>
      <c r="U27" s="190"/>
      <c r="V27" s="190"/>
      <c r="W27" s="21"/>
      <c r="X27" s="189" t="s">
        <v>14</v>
      </c>
      <c r="Y27" s="190"/>
      <c r="Z27" s="21"/>
      <c r="AA27" s="48"/>
      <c r="AL27" t="str">
        <f>J27&amp;M27</f>
        <v/>
      </c>
      <c r="AM27" t="str">
        <f>W27&amp;Z27</f>
        <v/>
      </c>
    </row>
    <row r="28" spans="1:39" ht="3" customHeight="1" x14ac:dyDescent="0.25">
      <c r="A28" s="43"/>
      <c r="B28" s="9"/>
      <c r="C28" s="185"/>
      <c r="D28" s="191"/>
      <c r="E28" s="71"/>
      <c r="F28" s="72"/>
      <c r="G28" s="180"/>
      <c r="H28" s="181"/>
      <c r="I28" s="181"/>
      <c r="J28" s="182"/>
      <c r="K28" s="180"/>
      <c r="L28" s="181"/>
      <c r="M28" s="194"/>
      <c r="N28" s="58"/>
      <c r="O28" s="10"/>
      <c r="P28" s="185"/>
      <c r="Q28" s="191"/>
      <c r="R28" s="185"/>
      <c r="S28" s="186"/>
      <c r="T28" s="180"/>
      <c r="U28" s="181"/>
      <c r="V28" s="181"/>
      <c r="W28" s="182"/>
      <c r="X28" s="180"/>
      <c r="Y28" s="181"/>
      <c r="Z28" s="194"/>
      <c r="AA28" s="48"/>
      <c r="AL28" t="str">
        <f>J28&amp;M28</f>
        <v/>
      </c>
      <c r="AM28" t="str">
        <f>W28&amp;Z28</f>
        <v/>
      </c>
    </row>
    <row r="29" spans="1:39" ht="26.1" customHeight="1" x14ac:dyDescent="0.25">
      <c r="A29" s="20">
        <v>117</v>
      </c>
      <c r="B29" s="5" t="b">
        <v>0</v>
      </c>
      <c r="C29" s="195"/>
      <c r="D29" s="196"/>
      <c r="E29" s="199"/>
      <c r="F29" s="200"/>
      <c r="G29" s="189" t="s">
        <v>38</v>
      </c>
      <c r="H29" s="190"/>
      <c r="I29" s="190"/>
      <c r="J29" s="21"/>
      <c r="K29" s="202" t="s">
        <v>14</v>
      </c>
      <c r="L29" s="203"/>
      <c r="M29" s="6"/>
      <c r="N29" s="4">
        <v>137</v>
      </c>
      <c r="O29" s="7" t="b">
        <v>0</v>
      </c>
      <c r="P29" s="195"/>
      <c r="Q29" s="196"/>
      <c r="R29" s="199"/>
      <c r="S29" s="200"/>
      <c r="T29" s="189" t="s">
        <v>38</v>
      </c>
      <c r="U29" s="190"/>
      <c r="V29" s="190"/>
      <c r="W29" s="21"/>
      <c r="X29" s="204" t="s">
        <v>14</v>
      </c>
      <c r="Y29" s="179"/>
      <c r="Z29" s="6"/>
      <c r="AA29" s="48"/>
      <c r="AL29" t="str">
        <f>J29&amp;M29</f>
        <v/>
      </c>
      <c r="AM29" t="str">
        <f>W29&amp;Z29</f>
        <v/>
      </c>
    </row>
    <row r="30" spans="1:39" ht="3" customHeight="1" x14ac:dyDescent="0.25">
      <c r="A30" s="43"/>
      <c r="B30" s="9"/>
      <c r="C30" s="185"/>
      <c r="D30" s="191"/>
      <c r="E30" s="185"/>
      <c r="F30" s="186"/>
      <c r="G30" s="180"/>
      <c r="H30" s="181"/>
      <c r="I30" s="181"/>
      <c r="J30" s="182"/>
      <c r="K30" s="180"/>
      <c r="L30" s="181"/>
      <c r="M30" s="194"/>
      <c r="N30" s="58"/>
      <c r="O30" s="10"/>
      <c r="P30" s="185"/>
      <c r="Q30" s="191"/>
      <c r="R30" s="185"/>
      <c r="S30" s="186"/>
      <c r="T30" s="180"/>
      <c r="U30" s="181"/>
      <c r="V30" s="181"/>
      <c r="W30" s="182"/>
      <c r="X30" s="180"/>
      <c r="Y30" s="181"/>
      <c r="Z30" s="194"/>
      <c r="AA30" s="48"/>
    </row>
    <row r="31" spans="1:39" ht="26.1" customHeight="1" x14ac:dyDescent="0.25">
      <c r="A31" s="20">
        <v>118</v>
      </c>
      <c r="B31" s="5" t="b">
        <v>0</v>
      </c>
      <c r="C31" s="195"/>
      <c r="D31" s="196"/>
      <c r="E31" s="199"/>
      <c r="F31" s="200"/>
      <c r="G31" s="189" t="s">
        <v>38</v>
      </c>
      <c r="H31" s="190"/>
      <c r="I31" s="190"/>
      <c r="J31" s="21"/>
      <c r="K31" s="197" t="s">
        <v>14</v>
      </c>
      <c r="L31" s="198"/>
      <c r="M31" s="21"/>
      <c r="N31" s="4">
        <v>138</v>
      </c>
      <c r="O31" s="7" t="b">
        <v>0</v>
      </c>
      <c r="P31" s="195"/>
      <c r="Q31" s="196"/>
      <c r="R31" s="199"/>
      <c r="S31" s="200"/>
      <c r="T31" s="189" t="s">
        <v>38</v>
      </c>
      <c r="U31" s="190"/>
      <c r="V31" s="190"/>
      <c r="W31" s="21"/>
      <c r="X31" s="189" t="s">
        <v>14</v>
      </c>
      <c r="Y31" s="190"/>
      <c r="Z31" s="21"/>
      <c r="AA31" s="48"/>
      <c r="AL31" t="str">
        <f>J31&amp;M31</f>
        <v/>
      </c>
      <c r="AM31" t="str">
        <f>W31&amp;Z31</f>
        <v/>
      </c>
    </row>
    <row r="32" spans="1:39" ht="3" customHeight="1" x14ac:dyDescent="0.25">
      <c r="A32" s="43"/>
      <c r="B32" s="9"/>
      <c r="C32" s="185"/>
      <c r="D32" s="191"/>
      <c r="E32" s="71"/>
      <c r="F32" s="72"/>
      <c r="G32" s="180"/>
      <c r="H32" s="181"/>
      <c r="I32" s="181"/>
      <c r="J32" s="182"/>
      <c r="K32" s="180"/>
      <c r="L32" s="181"/>
      <c r="M32" s="194"/>
      <c r="N32" s="58"/>
      <c r="O32" s="10"/>
      <c r="P32" s="185"/>
      <c r="Q32" s="191"/>
      <c r="R32" s="185"/>
      <c r="S32" s="186"/>
      <c r="T32" s="180"/>
      <c r="U32" s="181"/>
      <c r="V32" s="181"/>
      <c r="W32" s="182"/>
      <c r="X32" s="180"/>
      <c r="Y32" s="181"/>
      <c r="Z32" s="194"/>
      <c r="AA32" s="48"/>
      <c r="AL32" t="str">
        <f>J32&amp;M32</f>
        <v/>
      </c>
      <c r="AM32" t="str">
        <f>W32&amp;Z32</f>
        <v/>
      </c>
    </row>
    <row r="33" spans="1:39" ht="26.1" customHeight="1" x14ac:dyDescent="0.25">
      <c r="A33" s="20">
        <v>119</v>
      </c>
      <c r="B33" s="5" t="b">
        <v>0</v>
      </c>
      <c r="C33" s="195"/>
      <c r="D33" s="196"/>
      <c r="E33" s="199"/>
      <c r="F33" s="200"/>
      <c r="G33" s="189" t="s">
        <v>38</v>
      </c>
      <c r="H33" s="190"/>
      <c r="I33" s="190"/>
      <c r="J33" s="21"/>
      <c r="K33" s="202" t="s">
        <v>14</v>
      </c>
      <c r="L33" s="203"/>
      <c r="M33" s="6"/>
      <c r="N33" s="4">
        <v>139</v>
      </c>
      <c r="O33" s="7" t="b">
        <v>0</v>
      </c>
      <c r="P33" s="195"/>
      <c r="Q33" s="196"/>
      <c r="R33" s="199"/>
      <c r="S33" s="200"/>
      <c r="T33" s="189" t="s">
        <v>38</v>
      </c>
      <c r="U33" s="190"/>
      <c r="V33" s="190"/>
      <c r="W33" s="21"/>
      <c r="X33" s="204" t="s">
        <v>14</v>
      </c>
      <c r="Y33" s="179"/>
      <c r="Z33" s="6"/>
      <c r="AA33" s="48"/>
      <c r="AL33" t="str">
        <f>J33&amp;M33</f>
        <v/>
      </c>
      <c r="AM33" t="str">
        <f>W33&amp;Z33</f>
        <v/>
      </c>
    </row>
    <row r="34" spans="1:39" ht="3" customHeight="1" x14ac:dyDescent="0.25">
      <c r="A34" s="43"/>
      <c r="B34" s="9"/>
      <c r="C34" s="185"/>
      <c r="D34" s="191"/>
      <c r="E34" s="185"/>
      <c r="F34" s="186"/>
      <c r="G34" s="180"/>
      <c r="H34" s="181"/>
      <c r="I34" s="181"/>
      <c r="J34" s="182"/>
      <c r="K34" s="180"/>
      <c r="L34" s="181"/>
      <c r="M34" s="194"/>
      <c r="N34" s="58"/>
      <c r="O34" s="10"/>
      <c r="P34" s="185"/>
      <c r="Q34" s="191"/>
      <c r="R34" s="185"/>
      <c r="S34" s="186"/>
      <c r="T34" s="180"/>
      <c r="U34" s="181"/>
      <c r="V34" s="181"/>
      <c r="W34" s="182"/>
      <c r="X34" s="180"/>
      <c r="Y34" s="181"/>
      <c r="Z34" s="194"/>
      <c r="AA34" s="48"/>
    </row>
    <row r="35" spans="1:39" ht="26.1" customHeight="1" x14ac:dyDescent="0.25">
      <c r="A35" s="20">
        <v>120</v>
      </c>
      <c r="B35" s="5" t="b">
        <v>0</v>
      </c>
      <c r="C35" s="195"/>
      <c r="D35" s="196"/>
      <c r="E35" s="199"/>
      <c r="F35" s="200"/>
      <c r="G35" s="189" t="s">
        <v>38</v>
      </c>
      <c r="H35" s="190"/>
      <c r="I35" s="190"/>
      <c r="J35" s="21"/>
      <c r="K35" s="197" t="s">
        <v>14</v>
      </c>
      <c r="L35" s="198"/>
      <c r="M35" s="21"/>
      <c r="N35" s="4">
        <v>140</v>
      </c>
      <c r="O35" s="7" t="b">
        <v>0</v>
      </c>
      <c r="P35" s="195"/>
      <c r="Q35" s="196"/>
      <c r="R35" s="199"/>
      <c r="S35" s="200"/>
      <c r="T35" s="189" t="s">
        <v>38</v>
      </c>
      <c r="U35" s="190"/>
      <c r="V35" s="190"/>
      <c r="W35" s="21"/>
      <c r="X35" s="189" t="s">
        <v>14</v>
      </c>
      <c r="Y35" s="190"/>
      <c r="Z35" s="21"/>
      <c r="AA35" s="48"/>
      <c r="AL35" t="str">
        <f>J35&amp;M35</f>
        <v/>
      </c>
      <c r="AM35" t="str">
        <f>W35&amp;Z35</f>
        <v/>
      </c>
    </row>
    <row r="36" spans="1:39" ht="3" customHeight="1" x14ac:dyDescent="0.25">
      <c r="A36" s="43"/>
      <c r="B36" s="9"/>
      <c r="C36" s="185"/>
      <c r="D36" s="191"/>
      <c r="E36" s="71"/>
      <c r="F36" s="72"/>
      <c r="G36" s="180"/>
      <c r="H36" s="181"/>
      <c r="I36" s="181"/>
      <c r="J36" s="182"/>
      <c r="K36" s="180"/>
      <c r="L36" s="181"/>
      <c r="M36" s="194"/>
      <c r="N36" s="58"/>
      <c r="O36" s="10"/>
      <c r="P36" s="185"/>
      <c r="Q36" s="191"/>
      <c r="R36" s="185"/>
      <c r="S36" s="186"/>
      <c r="T36" s="180"/>
      <c r="U36" s="181"/>
      <c r="V36" s="181"/>
      <c r="W36" s="182"/>
      <c r="X36" s="180"/>
      <c r="Y36" s="181"/>
      <c r="Z36" s="194"/>
      <c r="AA36" s="48"/>
      <c r="AL36" t="str">
        <f>J36&amp;M36</f>
        <v/>
      </c>
      <c r="AM36" t="str">
        <f>W36&amp;Z36</f>
        <v/>
      </c>
    </row>
    <row r="37" spans="1:39" ht="26.1" customHeight="1" x14ac:dyDescent="0.25">
      <c r="A37" s="20">
        <v>121</v>
      </c>
      <c r="B37" s="5" t="b">
        <v>0</v>
      </c>
      <c r="C37" s="195"/>
      <c r="D37" s="196"/>
      <c r="E37" s="199"/>
      <c r="F37" s="200"/>
      <c r="G37" s="189" t="s">
        <v>38</v>
      </c>
      <c r="H37" s="190"/>
      <c r="I37" s="190"/>
      <c r="J37" s="21"/>
      <c r="K37" s="202" t="s">
        <v>14</v>
      </c>
      <c r="L37" s="203"/>
      <c r="M37" s="6"/>
      <c r="N37" s="4">
        <v>141</v>
      </c>
      <c r="O37" s="7" t="b">
        <v>0</v>
      </c>
      <c r="P37" s="195"/>
      <c r="Q37" s="196"/>
      <c r="R37" s="199"/>
      <c r="S37" s="200"/>
      <c r="T37" s="189" t="s">
        <v>38</v>
      </c>
      <c r="U37" s="190"/>
      <c r="V37" s="190"/>
      <c r="W37" s="21"/>
      <c r="X37" s="204" t="s">
        <v>14</v>
      </c>
      <c r="Y37" s="179"/>
      <c r="Z37" s="6"/>
      <c r="AA37" s="48"/>
      <c r="AL37" t="str">
        <f>J37&amp;M37</f>
        <v/>
      </c>
      <c r="AM37" t="str">
        <f>W37&amp;Z37</f>
        <v/>
      </c>
    </row>
    <row r="38" spans="1:39" ht="3" customHeight="1" x14ac:dyDescent="0.25">
      <c r="A38" s="43"/>
      <c r="B38" s="9"/>
      <c r="C38" s="185"/>
      <c r="D38" s="191"/>
      <c r="E38" s="185"/>
      <c r="F38" s="186"/>
      <c r="G38" s="180"/>
      <c r="H38" s="181"/>
      <c r="I38" s="181"/>
      <c r="J38" s="182"/>
      <c r="K38" s="180"/>
      <c r="L38" s="181"/>
      <c r="M38" s="194"/>
      <c r="N38" s="58"/>
      <c r="O38" s="10"/>
      <c r="P38" s="185"/>
      <c r="Q38" s="191"/>
      <c r="R38" s="185"/>
      <c r="S38" s="186"/>
      <c r="T38" s="180"/>
      <c r="U38" s="181"/>
      <c r="V38" s="181"/>
      <c r="W38" s="182"/>
      <c r="X38" s="180"/>
      <c r="Y38" s="181"/>
      <c r="Z38" s="194"/>
      <c r="AA38" s="48"/>
    </row>
    <row r="39" spans="1:39" ht="26.1" customHeight="1" x14ac:dyDescent="0.25">
      <c r="A39" s="20">
        <v>122</v>
      </c>
      <c r="B39" s="5" t="b">
        <v>0</v>
      </c>
      <c r="C39" s="195"/>
      <c r="D39" s="196"/>
      <c r="E39" s="199"/>
      <c r="F39" s="200"/>
      <c r="G39" s="189" t="s">
        <v>38</v>
      </c>
      <c r="H39" s="190"/>
      <c r="I39" s="190"/>
      <c r="J39" s="21"/>
      <c r="K39" s="197" t="s">
        <v>14</v>
      </c>
      <c r="L39" s="198"/>
      <c r="M39" s="21"/>
      <c r="N39" s="4">
        <v>142</v>
      </c>
      <c r="O39" s="7" t="b">
        <v>0</v>
      </c>
      <c r="P39" s="195"/>
      <c r="Q39" s="196"/>
      <c r="R39" s="199"/>
      <c r="S39" s="200"/>
      <c r="T39" s="189" t="s">
        <v>38</v>
      </c>
      <c r="U39" s="190"/>
      <c r="V39" s="190"/>
      <c r="W39" s="21"/>
      <c r="X39" s="189" t="s">
        <v>14</v>
      </c>
      <c r="Y39" s="190"/>
      <c r="Z39" s="21"/>
      <c r="AA39" s="48"/>
      <c r="AL39" t="str">
        <f>J39&amp;M39</f>
        <v/>
      </c>
      <c r="AM39" t="str">
        <f>W39&amp;Z39</f>
        <v/>
      </c>
    </row>
    <row r="40" spans="1:39" ht="3" customHeight="1" x14ac:dyDescent="0.25">
      <c r="A40" s="43"/>
      <c r="B40" s="9"/>
      <c r="C40" s="185"/>
      <c r="D40" s="191"/>
      <c r="E40" s="71"/>
      <c r="F40" s="72"/>
      <c r="G40" s="180"/>
      <c r="H40" s="181"/>
      <c r="I40" s="181"/>
      <c r="J40" s="182"/>
      <c r="K40" s="180"/>
      <c r="L40" s="181"/>
      <c r="M40" s="194"/>
      <c r="N40" s="58"/>
      <c r="O40" s="10"/>
      <c r="P40" s="185"/>
      <c r="Q40" s="191"/>
      <c r="R40" s="185"/>
      <c r="S40" s="186"/>
      <c r="T40" s="180"/>
      <c r="U40" s="181"/>
      <c r="V40" s="181"/>
      <c r="W40" s="182"/>
      <c r="X40" s="180"/>
      <c r="Y40" s="181"/>
      <c r="Z40" s="194"/>
      <c r="AA40" s="48"/>
      <c r="AL40" t="str">
        <f>J40&amp;M40</f>
        <v/>
      </c>
      <c r="AM40" t="str">
        <f>W40&amp;Z40</f>
        <v/>
      </c>
    </row>
    <row r="41" spans="1:39" ht="26.1" customHeight="1" x14ac:dyDescent="0.25">
      <c r="A41" s="20">
        <v>123</v>
      </c>
      <c r="B41" s="5" t="b">
        <v>0</v>
      </c>
      <c r="C41" s="195"/>
      <c r="D41" s="196"/>
      <c r="E41" s="199"/>
      <c r="F41" s="200"/>
      <c r="G41" s="189" t="s">
        <v>38</v>
      </c>
      <c r="H41" s="190"/>
      <c r="I41" s="190"/>
      <c r="J41" s="21"/>
      <c r="K41" s="202" t="s">
        <v>14</v>
      </c>
      <c r="L41" s="203"/>
      <c r="M41" s="6"/>
      <c r="N41" s="4">
        <v>143</v>
      </c>
      <c r="O41" s="7" t="b">
        <v>0</v>
      </c>
      <c r="P41" s="195"/>
      <c r="Q41" s="196"/>
      <c r="R41" s="199"/>
      <c r="S41" s="200"/>
      <c r="T41" s="189" t="s">
        <v>38</v>
      </c>
      <c r="U41" s="190"/>
      <c r="V41" s="190"/>
      <c r="W41" s="21"/>
      <c r="X41" s="204" t="s">
        <v>14</v>
      </c>
      <c r="Y41" s="179"/>
      <c r="Z41" s="6"/>
      <c r="AA41" s="48"/>
      <c r="AL41" t="str">
        <f>J41&amp;M41</f>
        <v/>
      </c>
      <c r="AM41" t="str">
        <f>W41&amp;Z41</f>
        <v/>
      </c>
    </row>
    <row r="42" spans="1:39" ht="3" customHeight="1" x14ac:dyDescent="0.25">
      <c r="A42" s="43"/>
      <c r="B42" s="9"/>
      <c r="C42" s="185"/>
      <c r="D42" s="191"/>
      <c r="E42" s="185"/>
      <c r="F42" s="186"/>
      <c r="G42" s="180"/>
      <c r="H42" s="181"/>
      <c r="I42" s="181"/>
      <c r="J42" s="182"/>
      <c r="K42" s="180"/>
      <c r="L42" s="181"/>
      <c r="M42" s="194"/>
      <c r="N42" s="58"/>
      <c r="O42" s="10"/>
      <c r="P42" s="185"/>
      <c r="Q42" s="191"/>
      <c r="R42" s="185"/>
      <c r="S42" s="186"/>
      <c r="T42" s="180"/>
      <c r="U42" s="181"/>
      <c r="V42" s="181"/>
      <c r="W42" s="182"/>
      <c r="X42" s="180"/>
      <c r="Y42" s="181"/>
      <c r="Z42" s="194"/>
      <c r="AA42" s="48"/>
    </row>
    <row r="43" spans="1:39" ht="26.1" customHeight="1" x14ac:dyDescent="0.25">
      <c r="A43" s="20">
        <v>124</v>
      </c>
      <c r="B43" s="5" t="b">
        <v>0</v>
      </c>
      <c r="C43" s="195"/>
      <c r="D43" s="196"/>
      <c r="E43" s="199"/>
      <c r="F43" s="200"/>
      <c r="G43" s="189" t="s">
        <v>38</v>
      </c>
      <c r="H43" s="190"/>
      <c r="I43" s="190"/>
      <c r="J43" s="21"/>
      <c r="K43" s="197" t="s">
        <v>14</v>
      </c>
      <c r="L43" s="198"/>
      <c r="M43" s="21"/>
      <c r="N43" s="4">
        <v>144</v>
      </c>
      <c r="O43" s="7" t="b">
        <v>0</v>
      </c>
      <c r="P43" s="195"/>
      <c r="Q43" s="196"/>
      <c r="R43" s="199"/>
      <c r="S43" s="200"/>
      <c r="T43" s="189" t="s">
        <v>38</v>
      </c>
      <c r="U43" s="190"/>
      <c r="V43" s="190"/>
      <c r="W43" s="21"/>
      <c r="X43" s="189" t="s">
        <v>14</v>
      </c>
      <c r="Y43" s="190"/>
      <c r="Z43" s="21"/>
      <c r="AA43" s="48"/>
      <c r="AL43" t="str">
        <f>J43&amp;M43</f>
        <v/>
      </c>
      <c r="AM43" t="str">
        <f>W43&amp;Z43</f>
        <v/>
      </c>
    </row>
    <row r="44" spans="1:39" ht="3" customHeight="1" x14ac:dyDescent="0.25">
      <c r="A44" s="43"/>
      <c r="B44" s="9"/>
      <c r="C44" s="185"/>
      <c r="D44" s="191"/>
      <c r="E44" s="71"/>
      <c r="F44" s="72"/>
      <c r="G44" s="180"/>
      <c r="H44" s="181"/>
      <c r="I44" s="181"/>
      <c r="J44" s="182"/>
      <c r="K44" s="180"/>
      <c r="L44" s="181"/>
      <c r="M44" s="194"/>
      <c r="N44" s="58"/>
      <c r="O44" s="10"/>
      <c r="P44" s="185"/>
      <c r="Q44" s="191"/>
      <c r="R44" s="185"/>
      <c r="S44" s="186"/>
      <c r="T44" s="180"/>
      <c r="U44" s="181"/>
      <c r="V44" s="181"/>
      <c r="W44" s="182"/>
      <c r="X44" s="180"/>
      <c r="Y44" s="181"/>
      <c r="Z44" s="194"/>
      <c r="AA44" s="48"/>
      <c r="AL44" t="str">
        <f>J44&amp;M44</f>
        <v/>
      </c>
      <c r="AM44" t="str">
        <f>W44&amp;Z44</f>
        <v/>
      </c>
    </row>
    <row r="45" spans="1:39" ht="26.1" customHeight="1" x14ac:dyDescent="0.25">
      <c r="A45" s="20">
        <v>125</v>
      </c>
      <c r="B45" s="5" t="b">
        <v>0</v>
      </c>
      <c r="C45" s="195"/>
      <c r="D45" s="196"/>
      <c r="E45" s="199"/>
      <c r="F45" s="200"/>
      <c r="G45" s="189" t="s">
        <v>38</v>
      </c>
      <c r="H45" s="190"/>
      <c r="I45" s="190"/>
      <c r="J45" s="21"/>
      <c r="K45" s="202" t="s">
        <v>14</v>
      </c>
      <c r="L45" s="203"/>
      <c r="M45" s="6"/>
      <c r="N45" s="4">
        <v>145</v>
      </c>
      <c r="O45" s="7" t="b">
        <v>0</v>
      </c>
      <c r="P45" s="195"/>
      <c r="Q45" s="196"/>
      <c r="R45" s="199"/>
      <c r="S45" s="200"/>
      <c r="T45" s="189" t="s">
        <v>38</v>
      </c>
      <c r="U45" s="190"/>
      <c r="V45" s="190"/>
      <c r="W45" s="21"/>
      <c r="X45" s="204" t="s">
        <v>14</v>
      </c>
      <c r="Y45" s="179"/>
      <c r="Z45" s="6"/>
      <c r="AA45" s="48"/>
      <c r="AL45" t="str">
        <f>J45&amp;M45</f>
        <v/>
      </c>
      <c r="AM45" t="str">
        <f>W45&amp;Z45</f>
        <v/>
      </c>
    </row>
    <row r="46" spans="1:39" ht="3" customHeight="1" x14ac:dyDescent="0.25">
      <c r="A46" s="43"/>
      <c r="B46" s="9"/>
      <c r="C46" s="185"/>
      <c r="D46" s="191"/>
      <c r="E46" s="185"/>
      <c r="F46" s="186"/>
      <c r="G46" s="180"/>
      <c r="H46" s="181"/>
      <c r="I46" s="181"/>
      <c r="J46" s="182"/>
      <c r="K46" s="180"/>
      <c r="L46" s="181"/>
      <c r="M46" s="194"/>
      <c r="N46" s="58"/>
      <c r="O46" s="10"/>
      <c r="P46" s="185"/>
      <c r="Q46" s="191"/>
      <c r="R46" s="185"/>
      <c r="S46" s="186"/>
      <c r="T46" s="180"/>
      <c r="U46" s="181"/>
      <c r="V46" s="181"/>
      <c r="W46" s="182"/>
      <c r="X46" s="180"/>
      <c r="Y46" s="181"/>
      <c r="Z46" s="194"/>
      <c r="AA46" s="48"/>
    </row>
    <row r="47" spans="1:39" ht="26.1" customHeight="1" x14ac:dyDescent="0.25">
      <c r="A47" s="20">
        <v>126</v>
      </c>
      <c r="B47" s="5" t="b">
        <v>0</v>
      </c>
      <c r="C47" s="195"/>
      <c r="D47" s="196"/>
      <c r="E47" s="199"/>
      <c r="F47" s="200"/>
      <c r="G47" s="189" t="s">
        <v>38</v>
      </c>
      <c r="H47" s="190"/>
      <c r="I47" s="190"/>
      <c r="J47" s="21"/>
      <c r="K47" s="197" t="s">
        <v>14</v>
      </c>
      <c r="L47" s="198"/>
      <c r="M47" s="21"/>
      <c r="N47" s="4">
        <v>146</v>
      </c>
      <c r="O47" s="7" t="b">
        <v>0</v>
      </c>
      <c r="P47" s="195"/>
      <c r="Q47" s="196"/>
      <c r="R47" s="199"/>
      <c r="S47" s="200"/>
      <c r="T47" s="189" t="s">
        <v>38</v>
      </c>
      <c r="U47" s="190"/>
      <c r="V47" s="190"/>
      <c r="W47" s="21"/>
      <c r="X47" s="189" t="s">
        <v>14</v>
      </c>
      <c r="Y47" s="190"/>
      <c r="Z47" s="21"/>
      <c r="AA47" s="48"/>
      <c r="AL47" t="str">
        <f>J47&amp;M47</f>
        <v/>
      </c>
      <c r="AM47" t="str">
        <f>W47&amp;Z47</f>
        <v/>
      </c>
    </row>
    <row r="48" spans="1:39" ht="3" customHeight="1" x14ac:dyDescent="0.25">
      <c r="A48" s="43"/>
      <c r="B48" s="9"/>
      <c r="C48" s="185"/>
      <c r="D48" s="191"/>
      <c r="E48" s="71"/>
      <c r="F48" s="72"/>
      <c r="G48" s="180"/>
      <c r="H48" s="181"/>
      <c r="I48" s="181"/>
      <c r="J48" s="182"/>
      <c r="K48" s="180"/>
      <c r="L48" s="181"/>
      <c r="M48" s="194"/>
      <c r="N48" s="58"/>
      <c r="O48" s="10"/>
      <c r="P48" s="185"/>
      <c r="Q48" s="191"/>
      <c r="R48" s="185"/>
      <c r="S48" s="186"/>
      <c r="T48" s="180"/>
      <c r="U48" s="181"/>
      <c r="V48" s="181"/>
      <c r="W48" s="182"/>
      <c r="X48" s="180"/>
      <c r="Y48" s="181"/>
      <c r="Z48" s="194"/>
      <c r="AA48" s="48"/>
      <c r="AL48" t="str">
        <f>J48&amp;M48</f>
        <v/>
      </c>
      <c r="AM48" t="str">
        <f>W48&amp;Z48</f>
        <v/>
      </c>
    </row>
    <row r="50" spans="1:38" hidden="1" x14ac:dyDescent="0.25">
      <c r="A50" t="s">
        <v>62</v>
      </c>
    </row>
    <row r="51" spans="1:38" ht="12.75" hidden="1" customHeight="1" x14ac:dyDescent="0.25">
      <c r="C51" t="s">
        <v>15</v>
      </c>
      <c r="G51" t="s">
        <v>65</v>
      </c>
      <c r="P51" s="176" t="s">
        <v>58</v>
      </c>
      <c r="Q51" s="176"/>
      <c r="W51" t="s">
        <v>16</v>
      </c>
    </row>
    <row r="52" spans="1:38" s="12" customFormat="1" ht="12.75" hidden="1" customHeight="1" x14ac:dyDescent="0.25">
      <c r="A52"/>
      <c r="B52"/>
      <c r="C52">
        <v>1</v>
      </c>
      <c r="D52">
        <f>COUNTIF($C$9:$C$47,"&lt;500")</f>
        <v>0</v>
      </c>
      <c r="E52"/>
      <c r="F52"/>
      <c r="G52" s="90" t="s">
        <v>66</v>
      </c>
      <c r="H52"/>
      <c r="I52"/>
      <c r="J52"/>
      <c r="K52"/>
      <c r="L52"/>
      <c r="M52"/>
      <c r="N52"/>
      <c r="O52"/>
      <c r="P52">
        <v>1</v>
      </c>
      <c r="Q52">
        <f>COUNTIF($P$9:$P$47,"&lt;500")</f>
        <v>0</v>
      </c>
      <c r="R52"/>
      <c r="S52"/>
      <c r="T52"/>
      <c r="U52"/>
      <c r="V52"/>
      <c r="W52" s="177">
        <f t="shared" ref="W52:W58" si="0">SUM(D52+Q52)</f>
        <v>0</v>
      </c>
      <c r="X52" s="177"/>
      <c r="Y52"/>
      <c r="Z52"/>
      <c r="AA52" s="50"/>
      <c r="AB52"/>
      <c r="AC52"/>
      <c r="AD52"/>
      <c r="AE52"/>
      <c r="AF52"/>
      <c r="AG52"/>
      <c r="AH52"/>
      <c r="AK52"/>
      <c r="AL52"/>
    </row>
    <row r="53" spans="1:38" s="12" customFormat="1" ht="12.75" hidden="1" customHeight="1" x14ac:dyDescent="0.25">
      <c r="A53"/>
      <c r="B53"/>
      <c r="C53">
        <v>2</v>
      </c>
      <c r="D53" s="13">
        <f>COUNTIF($C$9:$C$47,"&gt;=500")-COUNTIF($C$9:$C$47,"&gt;549")</f>
        <v>0</v>
      </c>
      <c r="E53" s="13"/>
      <c r="F53" s="13"/>
      <c r="G53" t="s">
        <v>67</v>
      </c>
      <c r="H53"/>
      <c r="I53"/>
      <c r="J53"/>
      <c r="K53"/>
      <c r="L53"/>
      <c r="M53"/>
      <c r="N53"/>
      <c r="O53"/>
      <c r="P53">
        <v>2</v>
      </c>
      <c r="Q53" s="13">
        <f>COUNTIF($P$9:$P$47,"&gt;=500")-COUNTIF($P$9:$P$47,"&gt;549")</f>
        <v>0</v>
      </c>
      <c r="R53" s="13"/>
      <c r="S53" s="13"/>
      <c r="T53"/>
      <c r="U53"/>
      <c r="V53"/>
      <c r="W53" s="177">
        <f t="shared" si="0"/>
        <v>0</v>
      </c>
      <c r="X53" s="177"/>
      <c r="Y53"/>
      <c r="Z53"/>
      <c r="AA53" s="50"/>
      <c r="AB53"/>
      <c r="AC53"/>
      <c r="AD53"/>
      <c r="AE53"/>
      <c r="AF53" s="13"/>
      <c r="AG53"/>
      <c r="AH53"/>
      <c r="AK53"/>
      <c r="AL53"/>
    </row>
    <row r="54" spans="1:38" s="12" customFormat="1" ht="12.75" hidden="1" customHeight="1" x14ac:dyDescent="0.25">
      <c r="A54"/>
      <c r="B54"/>
      <c r="C54">
        <v>3</v>
      </c>
      <c r="D54" s="13">
        <f>COUNTIF($C$9:$C$47,"&gt;=550")-COUNTIF($C$9:$C$47,"&gt;599")</f>
        <v>0</v>
      </c>
      <c r="E54" s="13"/>
      <c r="F54" s="13"/>
      <c r="G54" t="s">
        <v>64</v>
      </c>
      <c r="H54"/>
      <c r="I54"/>
      <c r="J54"/>
      <c r="K54"/>
      <c r="L54"/>
      <c r="M54"/>
      <c r="N54"/>
      <c r="O54"/>
      <c r="P54">
        <v>3</v>
      </c>
      <c r="Q54" s="13">
        <f>COUNTIF($P$9:$P$47,"&gt;=550")-COUNTIF($P$9:$P$47,"&gt;599")</f>
        <v>0</v>
      </c>
      <c r="R54" s="13"/>
      <c r="S54" s="13"/>
      <c r="T54"/>
      <c r="U54"/>
      <c r="V54"/>
      <c r="W54" s="177">
        <f t="shared" si="0"/>
        <v>0</v>
      </c>
      <c r="X54" s="177"/>
      <c r="Y54"/>
      <c r="Z54"/>
      <c r="AA54" s="50"/>
      <c r="AB54"/>
      <c r="AC54"/>
      <c r="AD54"/>
      <c r="AE54"/>
      <c r="AF54" s="13"/>
      <c r="AG54"/>
      <c r="AH54"/>
      <c r="AK54"/>
      <c r="AL54"/>
    </row>
    <row r="55" spans="1:38" s="12" customFormat="1" ht="12.75" hidden="1" customHeight="1" x14ac:dyDescent="0.25">
      <c r="A55"/>
      <c r="B55"/>
      <c r="C55">
        <v>4</v>
      </c>
      <c r="D55" s="13">
        <f>COUNTIF($C$9:$C$47,"&gt;=600")-COUNTIF($C$9:$C$47,"&gt;900")</f>
        <v>0</v>
      </c>
      <c r="E55" s="13"/>
      <c r="F55" s="13"/>
      <c r="G55" t="s">
        <v>63</v>
      </c>
      <c r="H55"/>
      <c r="I55"/>
      <c r="J55"/>
      <c r="K55"/>
      <c r="L55"/>
      <c r="M55"/>
      <c r="N55"/>
      <c r="O55"/>
      <c r="P55">
        <v>4</v>
      </c>
      <c r="Q55" s="13">
        <f>COUNTIF($P$9:$P$47,"&gt;=600")-COUNTIF($P$9:$P$47,"&gt;900")</f>
        <v>0</v>
      </c>
      <c r="R55" s="13"/>
      <c r="S55" s="13"/>
      <c r="T55"/>
      <c r="U55"/>
      <c r="V55"/>
      <c r="W55" s="177">
        <f t="shared" si="0"/>
        <v>0</v>
      </c>
      <c r="X55" s="177"/>
      <c r="Y55"/>
      <c r="Z55"/>
      <c r="AA55" s="50"/>
      <c r="AB55"/>
      <c r="AC55"/>
      <c r="AD55"/>
      <c r="AE55"/>
      <c r="AF55" s="13"/>
      <c r="AG55"/>
      <c r="AH55"/>
      <c r="AK55"/>
      <c r="AL55"/>
    </row>
    <row r="56" spans="1:38" s="12" customFormat="1" ht="12.75" hidden="1" customHeight="1" x14ac:dyDescent="0.25">
      <c r="A56"/>
      <c r="B56"/>
      <c r="C56">
        <v>5</v>
      </c>
      <c r="D56" s="13">
        <f>COUNTIF($C$9:$C$47,"&gt;=901")-COUNTIF($C$9:$C$47,"&gt;1000")</f>
        <v>0</v>
      </c>
      <c r="E56" s="13"/>
      <c r="F56" s="13"/>
      <c r="G56" t="s">
        <v>68</v>
      </c>
      <c r="H56"/>
      <c r="I56"/>
      <c r="J56"/>
      <c r="K56"/>
      <c r="L56"/>
      <c r="M56"/>
      <c r="N56"/>
      <c r="O56"/>
      <c r="P56">
        <v>5</v>
      </c>
      <c r="Q56" s="13">
        <f>COUNTIF($P$9:$P$47,"&gt;=901")-COUNTIF($P$9:$P$47,"&gt;1000")</f>
        <v>0</v>
      </c>
      <c r="R56" s="13"/>
      <c r="S56" s="13"/>
      <c r="T56"/>
      <c r="U56"/>
      <c r="V56"/>
      <c r="W56" s="177">
        <f t="shared" si="0"/>
        <v>0</v>
      </c>
      <c r="X56" s="177"/>
      <c r="Y56"/>
      <c r="Z56"/>
      <c r="AA56" s="50"/>
      <c r="AB56"/>
      <c r="AC56"/>
      <c r="AD56"/>
      <c r="AE56"/>
      <c r="AF56" s="13"/>
      <c r="AG56"/>
      <c r="AH56"/>
      <c r="AK56"/>
      <c r="AL56"/>
    </row>
    <row r="57" spans="1:38" s="12" customFormat="1" hidden="1" x14ac:dyDescent="0.25">
      <c r="A57"/>
      <c r="B57"/>
      <c r="C57">
        <v>6</v>
      </c>
      <c r="D57" s="13">
        <f>COUNTIF($C$9:$C$47,"&gt;=1001")-COUNTIF($C$9:$C$47,"&gt;1050")</f>
        <v>0</v>
      </c>
      <c r="E57"/>
      <c r="F57"/>
      <c r="G57" s="90" t="s">
        <v>69</v>
      </c>
      <c r="H57"/>
      <c r="I57"/>
      <c r="J57"/>
      <c r="K57"/>
      <c r="L57"/>
      <c r="M57"/>
      <c r="N57"/>
      <c r="O57"/>
      <c r="P57">
        <v>6</v>
      </c>
      <c r="Q57" s="13">
        <f>COUNTIF($P$9:$P$47,"&gt;=1001")-COUNTIF($P$9:$P$47,"&gt;1050")</f>
        <v>0</v>
      </c>
      <c r="R57"/>
      <c r="S57"/>
      <c r="T57"/>
      <c r="U57"/>
      <c r="V57"/>
      <c r="W57" s="177">
        <f t="shared" si="0"/>
        <v>0</v>
      </c>
      <c r="X57" s="177"/>
      <c r="Y57"/>
      <c r="Z57"/>
      <c r="AA57" s="50"/>
      <c r="AB57"/>
      <c r="AC57"/>
      <c r="AD57"/>
      <c r="AE57"/>
      <c r="AF57"/>
      <c r="AG57"/>
      <c r="AH57"/>
      <c r="AK57"/>
      <c r="AL57"/>
    </row>
    <row r="58" spans="1:38" hidden="1" x14ac:dyDescent="0.25">
      <c r="C58">
        <v>7</v>
      </c>
      <c r="D58">
        <f>COUNTIF($C$9:$C$47,"&gt;1050")</f>
        <v>0</v>
      </c>
      <c r="G58" s="90" t="s">
        <v>70</v>
      </c>
      <c r="P58">
        <v>7</v>
      </c>
      <c r="Q58">
        <f>COUNTIF($P$9:$P$47,"&gt;1050")</f>
        <v>0</v>
      </c>
      <c r="W58" s="177">
        <f t="shared" si="0"/>
        <v>0</v>
      </c>
      <c r="X58" s="177"/>
    </row>
    <row r="59" spans="1:38" hidden="1" x14ac:dyDescent="0.25">
      <c r="G59" s="90"/>
      <c r="W59" s="89"/>
      <c r="X59" s="89"/>
    </row>
    <row r="60" spans="1:38" hidden="1" x14ac:dyDescent="0.25">
      <c r="A60" t="s">
        <v>61</v>
      </c>
      <c r="AE60" s="176"/>
      <c r="AF60" s="176"/>
      <c r="AG60" s="176"/>
    </row>
    <row r="61" spans="1:38" hidden="1" x14ac:dyDescent="0.25">
      <c r="C61" t="s">
        <v>17</v>
      </c>
      <c r="P61" t="s">
        <v>17</v>
      </c>
      <c r="W61" t="s">
        <v>18</v>
      </c>
    </row>
    <row r="62" spans="1:38" hidden="1" x14ac:dyDescent="0.25">
      <c r="C62" s="176">
        <f>COUNTIF(B9:B47,"=TRUE")</f>
        <v>0</v>
      </c>
      <c r="D62" s="176"/>
      <c r="E62" s="88"/>
      <c r="F62" s="88"/>
      <c r="M62" s="14"/>
      <c r="O62" s="14"/>
      <c r="P62" s="176">
        <f>COUNTIF(O9:O47,"=TRUE")</f>
        <v>0</v>
      </c>
      <c r="Q62" s="176"/>
      <c r="R62" s="88"/>
      <c r="S62" s="88"/>
      <c r="W62" s="176">
        <f>SUM(C62+P62)</f>
        <v>0</v>
      </c>
      <c r="X62" s="176"/>
    </row>
  </sheetData>
  <sheetProtection password="CA83" sheet="1" objects="1" scenarios="1"/>
  <mergeCells count="341">
    <mergeCell ref="AE60:AG60"/>
    <mergeCell ref="W52:X52"/>
    <mergeCell ref="W53:X53"/>
    <mergeCell ref="W54:X54"/>
    <mergeCell ref="W55:X55"/>
    <mergeCell ref="W56:X56"/>
    <mergeCell ref="W57:X57"/>
    <mergeCell ref="T47:V47"/>
    <mergeCell ref="X47:Y47"/>
    <mergeCell ref="C48:D48"/>
    <mergeCell ref="G48:J48"/>
    <mergeCell ref="K48:M48"/>
    <mergeCell ref="P48:Q48"/>
    <mergeCell ref="T48:W48"/>
    <mergeCell ref="X48:Z48"/>
    <mergeCell ref="C47:D47"/>
    <mergeCell ref="E47:F47"/>
    <mergeCell ref="G47:I47"/>
    <mergeCell ref="K47:L47"/>
    <mergeCell ref="P47:Q47"/>
    <mergeCell ref="R47:S47"/>
    <mergeCell ref="R48:S48"/>
    <mergeCell ref="T45:V45"/>
    <mergeCell ref="X45:Y45"/>
    <mergeCell ref="C46:D46"/>
    <mergeCell ref="E46:F46"/>
    <mergeCell ref="G46:J46"/>
    <mergeCell ref="K46:M46"/>
    <mergeCell ref="P46:Q46"/>
    <mergeCell ref="R46:S46"/>
    <mergeCell ref="T46:W46"/>
    <mergeCell ref="X46:Z46"/>
    <mergeCell ref="C45:D45"/>
    <mergeCell ref="E45:F45"/>
    <mergeCell ref="G45:I45"/>
    <mergeCell ref="K45:L45"/>
    <mergeCell ref="P45:Q45"/>
    <mergeCell ref="R45:S45"/>
    <mergeCell ref="T43:V43"/>
    <mergeCell ref="X43:Y43"/>
    <mergeCell ref="C44:D44"/>
    <mergeCell ref="G44:J44"/>
    <mergeCell ref="K44:M44"/>
    <mergeCell ref="P44:Q44"/>
    <mergeCell ref="T44:W44"/>
    <mergeCell ref="X44:Z44"/>
    <mergeCell ref="C43:D43"/>
    <mergeCell ref="E43:F43"/>
    <mergeCell ref="G43:I43"/>
    <mergeCell ref="K43:L43"/>
    <mergeCell ref="P43:Q43"/>
    <mergeCell ref="R43:S43"/>
    <mergeCell ref="R44:S44"/>
    <mergeCell ref="T41:V41"/>
    <mergeCell ref="X41:Y41"/>
    <mergeCell ref="C42:D42"/>
    <mergeCell ref="E42:F42"/>
    <mergeCell ref="G42:J42"/>
    <mergeCell ref="K42:M42"/>
    <mergeCell ref="P42:Q42"/>
    <mergeCell ref="R42:S42"/>
    <mergeCell ref="T42:W42"/>
    <mergeCell ref="X42:Z42"/>
    <mergeCell ref="C41:D41"/>
    <mergeCell ref="E41:F41"/>
    <mergeCell ref="G41:I41"/>
    <mergeCell ref="K41:L41"/>
    <mergeCell ref="P41:Q41"/>
    <mergeCell ref="R41:S41"/>
    <mergeCell ref="T39:V39"/>
    <mergeCell ref="X39:Y39"/>
    <mergeCell ref="C40:D40"/>
    <mergeCell ref="G40:J40"/>
    <mergeCell ref="K40:M40"/>
    <mergeCell ref="P40:Q40"/>
    <mergeCell ref="T40:W40"/>
    <mergeCell ref="X40:Z40"/>
    <mergeCell ref="C39:D39"/>
    <mergeCell ref="E39:F39"/>
    <mergeCell ref="G39:I39"/>
    <mergeCell ref="K39:L39"/>
    <mergeCell ref="P39:Q39"/>
    <mergeCell ref="R39:S39"/>
    <mergeCell ref="R40:S40"/>
    <mergeCell ref="T37:V37"/>
    <mergeCell ref="X37:Y37"/>
    <mergeCell ref="C38:D38"/>
    <mergeCell ref="E38:F38"/>
    <mergeCell ref="G38:J38"/>
    <mergeCell ref="K38:M38"/>
    <mergeCell ref="P38:Q38"/>
    <mergeCell ref="R38:S38"/>
    <mergeCell ref="T38:W38"/>
    <mergeCell ref="X38:Z38"/>
    <mergeCell ref="C37:D37"/>
    <mergeCell ref="E37:F37"/>
    <mergeCell ref="G37:I37"/>
    <mergeCell ref="K37:L37"/>
    <mergeCell ref="P37:Q37"/>
    <mergeCell ref="R37:S37"/>
    <mergeCell ref="T35:V35"/>
    <mergeCell ref="X35:Y35"/>
    <mergeCell ref="C36:D36"/>
    <mergeCell ref="G36:J36"/>
    <mergeCell ref="K36:M36"/>
    <mergeCell ref="P36:Q36"/>
    <mergeCell ref="T36:W36"/>
    <mergeCell ref="X36:Z36"/>
    <mergeCell ref="C35:D35"/>
    <mergeCell ref="E35:F35"/>
    <mergeCell ref="G35:I35"/>
    <mergeCell ref="K35:L35"/>
    <mergeCell ref="P35:Q35"/>
    <mergeCell ref="R35:S35"/>
    <mergeCell ref="R36:S36"/>
    <mergeCell ref="T33:V33"/>
    <mergeCell ref="X33:Y33"/>
    <mergeCell ref="C34:D34"/>
    <mergeCell ref="E34:F34"/>
    <mergeCell ref="G34:J34"/>
    <mergeCell ref="K34:M34"/>
    <mergeCell ref="P34:Q34"/>
    <mergeCell ref="R34:S34"/>
    <mergeCell ref="T34:W34"/>
    <mergeCell ref="X34:Z34"/>
    <mergeCell ref="C33:D33"/>
    <mergeCell ref="E33:F33"/>
    <mergeCell ref="G33:I33"/>
    <mergeCell ref="K33:L33"/>
    <mergeCell ref="P33:Q33"/>
    <mergeCell ref="R33:S33"/>
    <mergeCell ref="T31:V31"/>
    <mergeCell ref="X31:Y31"/>
    <mergeCell ref="C32:D32"/>
    <mergeCell ref="G32:J32"/>
    <mergeCell ref="K32:M32"/>
    <mergeCell ref="P32:Q32"/>
    <mergeCell ref="T32:W32"/>
    <mergeCell ref="X32:Z32"/>
    <mergeCell ref="C31:D31"/>
    <mergeCell ref="E31:F31"/>
    <mergeCell ref="G31:I31"/>
    <mergeCell ref="K31:L31"/>
    <mergeCell ref="P31:Q31"/>
    <mergeCell ref="R31:S31"/>
    <mergeCell ref="R32:S32"/>
    <mergeCell ref="T29:V29"/>
    <mergeCell ref="X29:Y29"/>
    <mergeCell ref="C30:D30"/>
    <mergeCell ref="E30:F30"/>
    <mergeCell ref="G30:J30"/>
    <mergeCell ref="K30:M30"/>
    <mergeCell ref="P30:Q30"/>
    <mergeCell ref="R30:S30"/>
    <mergeCell ref="T30:W30"/>
    <mergeCell ref="X30:Z30"/>
    <mergeCell ref="C29:D29"/>
    <mergeCell ref="E29:F29"/>
    <mergeCell ref="G29:I29"/>
    <mergeCell ref="K29:L29"/>
    <mergeCell ref="P29:Q29"/>
    <mergeCell ref="R29:S29"/>
    <mergeCell ref="T27:V27"/>
    <mergeCell ref="X27:Y27"/>
    <mergeCell ref="C28:D28"/>
    <mergeCell ref="G28:J28"/>
    <mergeCell ref="K28:M28"/>
    <mergeCell ref="P28:Q28"/>
    <mergeCell ref="T28:W28"/>
    <mergeCell ref="X28:Z28"/>
    <mergeCell ref="C27:D27"/>
    <mergeCell ref="E27:F27"/>
    <mergeCell ref="G27:I27"/>
    <mergeCell ref="K27:L27"/>
    <mergeCell ref="P27:Q27"/>
    <mergeCell ref="R27:S27"/>
    <mergeCell ref="R28:S28"/>
    <mergeCell ref="T25:V25"/>
    <mergeCell ref="X25:Y25"/>
    <mergeCell ref="C26:D26"/>
    <mergeCell ref="E26:F26"/>
    <mergeCell ref="G26:J26"/>
    <mergeCell ref="K26:M26"/>
    <mergeCell ref="P26:Q26"/>
    <mergeCell ref="R26:S26"/>
    <mergeCell ref="T26:W26"/>
    <mergeCell ref="X26:Z26"/>
    <mergeCell ref="C25:D25"/>
    <mergeCell ref="E25:F25"/>
    <mergeCell ref="G25:I25"/>
    <mergeCell ref="K25:L25"/>
    <mergeCell ref="P25:Q25"/>
    <mergeCell ref="R25:S25"/>
    <mergeCell ref="T23:V23"/>
    <mergeCell ref="X23:Y23"/>
    <mergeCell ref="C24:D24"/>
    <mergeCell ref="G24:J24"/>
    <mergeCell ref="K24:M24"/>
    <mergeCell ref="P24:Q24"/>
    <mergeCell ref="T24:W24"/>
    <mergeCell ref="X24:Z24"/>
    <mergeCell ref="C23:D23"/>
    <mergeCell ref="E23:F23"/>
    <mergeCell ref="G23:I23"/>
    <mergeCell ref="K23:L23"/>
    <mergeCell ref="P23:Q23"/>
    <mergeCell ref="R23:S23"/>
    <mergeCell ref="R24:S24"/>
    <mergeCell ref="T21:V21"/>
    <mergeCell ref="X21:Y21"/>
    <mergeCell ref="C22:D22"/>
    <mergeCell ref="E22:F22"/>
    <mergeCell ref="G22:J22"/>
    <mergeCell ref="K22:M22"/>
    <mergeCell ref="P22:Q22"/>
    <mergeCell ref="R22:S22"/>
    <mergeCell ref="T22:W22"/>
    <mergeCell ref="X22:Z22"/>
    <mergeCell ref="C21:D21"/>
    <mergeCell ref="E21:F21"/>
    <mergeCell ref="G21:I21"/>
    <mergeCell ref="K21:L21"/>
    <mergeCell ref="P21:Q21"/>
    <mergeCell ref="R21:S21"/>
    <mergeCell ref="T19:V19"/>
    <mergeCell ref="X19:Y19"/>
    <mergeCell ref="C20:D20"/>
    <mergeCell ref="G20:J20"/>
    <mergeCell ref="K20:M20"/>
    <mergeCell ref="P20:Q20"/>
    <mergeCell ref="T20:W20"/>
    <mergeCell ref="X20:Z20"/>
    <mergeCell ref="C19:D19"/>
    <mergeCell ref="E19:F19"/>
    <mergeCell ref="G19:I19"/>
    <mergeCell ref="K19:L19"/>
    <mergeCell ref="P19:Q19"/>
    <mergeCell ref="R19:S19"/>
    <mergeCell ref="R20:S20"/>
    <mergeCell ref="T17:V17"/>
    <mergeCell ref="X17:Y17"/>
    <mergeCell ref="C18:D18"/>
    <mergeCell ref="E18:F18"/>
    <mergeCell ref="G18:J18"/>
    <mergeCell ref="K18:M18"/>
    <mergeCell ref="P18:Q18"/>
    <mergeCell ref="R18:S18"/>
    <mergeCell ref="T18:W18"/>
    <mergeCell ref="X18:Z18"/>
    <mergeCell ref="C17:D17"/>
    <mergeCell ref="E17:F17"/>
    <mergeCell ref="G17:I17"/>
    <mergeCell ref="K17:L17"/>
    <mergeCell ref="P17:Q17"/>
    <mergeCell ref="R17:S17"/>
    <mergeCell ref="T15:V15"/>
    <mergeCell ref="X15:Y15"/>
    <mergeCell ref="C16:D16"/>
    <mergeCell ref="G16:J16"/>
    <mergeCell ref="K16:M16"/>
    <mergeCell ref="P16:Q16"/>
    <mergeCell ref="T16:W16"/>
    <mergeCell ref="X16:Z16"/>
    <mergeCell ref="C15:D15"/>
    <mergeCell ref="E15:F15"/>
    <mergeCell ref="G15:I15"/>
    <mergeCell ref="K15:L15"/>
    <mergeCell ref="P15:Q15"/>
    <mergeCell ref="R15:S15"/>
    <mergeCell ref="R16:S16"/>
    <mergeCell ref="C14:D14"/>
    <mergeCell ref="E14:F14"/>
    <mergeCell ref="G14:J14"/>
    <mergeCell ref="K14:M14"/>
    <mergeCell ref="P14:Q14"/>
    <mergeCell ref="R14:S14"/>
    <mergeCell ref="T14:W14"/>
    <mergeCell ref="X14:Z14"/>
    <mergeCell ref="C13:D13"/>
    <mergeCell ref="E13:F13"/>
    <mergeCell ref="G13:I13"/>
    <mergeCell ref="K13:L13"/>
    <mergeCell ref="P13:Q13"/>
    <mergeCell ref="R13:S13"/>
    <mergeCell ref="C10:D10"/>
    <mergeCell ref="E10:F10"/>
    <mergeCell ref="G10:J10"/>
    <mergeCell ref="K10:M10"/>
    <mergeCell ref="P10:Q10"/>
    <mergeCell ref="R10:S10"/>
    <mergeCell ref="R12:S12"/>
    <mergeCell ref="T13:V13"/>
    <mergeCell ref="X13:Y13"/>
    <mergeCell ref="C9:D9"/>
    <mergeCell ref="E9:F9"/>
    <mergeCell ref="G9:I9"/>
    <mergeCell ref="K9:L9"/>
    <mergeCell ref="P9:Q9"/>
    <mergeCell ref="R9:S9"/>
    <mergeCell ref="T9:V9"/>
    <mergeCell ref="X9:Y9"/>
    <mergeCell ref="C12:D12"/>
    <mergeCell ref="G12:J12"/>
    <mergeCell ref="K12:M12"/>
    <mergeCell ref="P12:Q12"/>
    <mergeCell ref="T12:W12"/>
    <mergeCell ref="X12:Z12"/>
    <mergeCell ref="T10:W10"/>
    <mergeCell ref="X10:Z10"/>
    <mergeCell ref="C11:D11"/>
    <mergeCell ref="E11:F11"/>
    <mergeCell ref="G11:I11"/>
    <mergeCell ref="K11:L11"/>
    <mergeCell ref="P11:Q11"/>
    <mergeCell ref="R11:S11"/>
    <mergeCell ref="T11:V11"/>
    <mergeCell ref="X11:Y11"/>
    <mergeCell ref="P51:Q51"/>
    <mergeCell ref="W58:X58"/>
    <mergeCell ref="C62:D62"/>
    <mergeCell ref="P62:Q62"/>
    <mergeCell ref="W62:X62"/>
    <mergeCell ref="A2:Z2"/>
    <mergeCell ref="A4:H4"/>
    <mergeCell ref="I4:P4"/>
    <mergeCell ref="Q4:U4"/>
    <mergeCell ref="V4:Z4"/>
    <mergeCell ref="A5:H5"/>
    <mergeCell ref="I5:P5"/>
    <mergeCell ref="Q5:U5"/>
    <mergeCell ref="V5:Z5"/>
    <mergeCell ref="F6:L6"/>
    <mergeCell ref="P6:U6"/>
    <mergeCell ref="C8:D8"/>
    <mergeCell ref="E8:F8"/>
    <mergeCell ref="G8:J8"/>
    <mergeCell ref="K8:M8"/>
    <mergeCell ref="P8:Q8"/>
    <mergeCell ref="R8:S8"/>
    <mergeCell ref="T8:W8"/>
    <mergeCell ref="X8:Z8"/>
  </mergeCells>
  <dataValidations count="4">
    <dataValidation type="whole" allowBlank="1" showInputMessage="1" showErrorMessage="1" error="Weight must be between 400 and 1200" sqref="P16:Q16 C12:F12 C16:F16 P20:Q20 P24:Q24 C20:F20 P28:Q28 C24:F24 P32:Q32 C28:F28 C32:F32 P36:Q36 P40:Q40 C36:F36 C40:F40 P44:Q44 P12:Q12 C44:F44 C48:F48 P48:Q48">
      <formula1>400</formula1>
      <formula2>1400</formula2>
    </dataValidation>
    <dataValidation type="list" allowBlank="1" showInputMessage="1" showErrorMessage="1" error="Entry must be upper case P C SE S or NG (no grade)" sqref="J9 J11 W11 W9 J13 J15 W15 W13 J17 J19 W19 W17 J21 J23 W23 W21 J25 J27 W27 W25 J29 J31 W31 W29 J33 J35 W35 W33 J37 J39 W39 W37 J41 J43 W43 W41 J45 J47 W47 W45">
      <formula1>" P, C, SE, S, NG"</formula1>
    </dataValidation>
    <dataValidation type="list" allowBlank="1" showInputMessage="1" showErrorMessage="1" error="Yield must be between 0 and 5" sqref="M9 Z9 M11 Z11 M13 Z13 M15 Z15 M17 Z17 M19 Z19 M21 Z21 M23 Z23 M25 Z25 M27 Z27 M29 Z29 M31 Z31 M33 Z33 M35 Z35 M37 Z37 M39 Z39 M41 Z41 M43 Z43 M45 Z45 M47 Z47">
      <formula1>"0, 1, 2, 3, 4, 5"</formula1>
    </dataValidation>
    <dataValidation type="whole" allowBlank="1" showInputMessage="1" showErrorMessage="1" error="Weight must be between 400 and 1400" sqref="C11:D11 C9:D9 P11:Q11 P13:Q13 C15:D15 C13:D13 P15:Q15 P17:Q17 C19:D19 C17:D17 P19:Q19 P21:Q21 C23:D23 C21:D21 P23:Q23 P25:Q25 C27:D27 C25:D25 P27:Q27 P29:Q29 C31:D31 C29:D29 P31:Q31 P33:Q33 C35:D35 C33:D33 P35:Q35 P37:Q37 C39:D39 C37:D37 P39:Q39 P41:Q41 C43:D43 C41:D41 P43:Q43 P45:Q45 C47:D47 C45:D45 P47:Q47 P9:Q9">
      <formula1>400</formula1>
      <formula2>1400</formula2>
    </dataValidation>
  </dataValidations>
  <printOptions horizontalCentered="1"/>
  <pageMargins left="0.2" right="0.2" top="0.5" bottom="0.5"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locked="0" defaultSize="0" autoFill="0" autoLine="0" autoPict="0">
                <anchor moveWithCells="1">
                  <from>
                    <xdr:col>1</xdr:col>
                    <xdr:colOff>22860</xdr:colOff>
                    <xdr:row>10</xdr:row>
                    <xdr:rowOff>60960</xdr:rowOff>
                  </from>
                  <to>
                    <xdr:col>2</xdr:col>
                    <xdr:colOff>38100</xdr:colOff>
                    <xdr:row>10</xdr:row>
                    <xdr:rowOff>274320</xdr:rowOff>
                  </to>
                </anchor>
              </controlPr>
            </control>
          </mc:Choice>
        </mc:AlternateContent>
        <mc:AlternateContent xmlns:mc="http://schemas.openxmlformats.org/markup-compatibility/2006">
          <mc:Choice Requires="x14">
            <control shapeId="22530" r:id="rId5" name="Check Box 2">
              <controlPr locked="0" defaultSize="0" autoFill="0" autoLine="0" autoPict="0">
                <anchor moveWithCells="1">
                  <from>
                    <xdr:col>14</xdr:col>
                    <xdr:colOff>30480</xdr:colOff>
                    <xdr:row>8</xdr:row>
                    <xdr:rowOff>251460</xdr:rowOff>
                  </from>
                  <to>
                    <xdr:col>15</xdr:col>
                    <xdr:colOff>7620</xdr:colOff>
                    <xdr:row>12</xdr:row>
                    <xdr:rowOff>83820</xdr:rowOff>
                  </to>
                </anchor>
              </controlPr>
            </control>
          </mc:Choice>
        </mc:AlternateContent>
        <mc:AlternateContent xmlns:mc="http://schemas.openxmlformats.org/markup-compatibility/2006">
          <mc:Choice Requires="x14">
            <control shapeId="22531" r:id="rId6" name="Check Box 3">
              <controlPr locked="0" defaultSize="0" autoFill="0" autoLine="0" autoPict="0">
                <anchor moveWithCells="1">
                  <from>
                    <xdr:col>1</xdr:col>
                    <xdr:colOff>22860</xdr:colOff>
                    <xdr:row>7</xdr:row>
                    <xdr:rowOff>373380</xdr:rowOff>
                  </from>
                  <to>
                    <xdr:col>1</xdr:col>
                    <xdr:colOff>259080</xdr:colOff>
                    <xdr:row>9</xdr:row>
                    <xdr:rowOff>0</xdr:rowOff>
                  </to>
                </anchor>
              </controlPr>
            </control>
          </mc:Choice>
        </mc:AlternateContent>
        <mc:AlternateContent xmlns:mc="http://schemas.openxmlformats.org/markup-compatibility/2006">
          <mc:Choice Requires="x14">
            <control shapeId="22532" r:id="rId7" name="Check Box 4">
              <controlPr locked="0" defaultSize="0" autoFill="0" autoLine="0" autoPict="0">
                <anchor moveWithCells="1">
                  <from>
                    <xdr:col>14</xdr:col>
                    <xdr:colOff>30480</xdr:colOff>
                    <xdr:row>7</xdr:row>
                    <xdr:rowOff>297180</xdr:rowOff>
                  </from>
                  <to>
                    <xdr:col>14</xdr:col>
                    <xdr:colOff>266700</xdr:colOff>
                    <xdr:row>10</xdr:row>
                    <xdr:rowOff>76200</xdr:rowOff>
                  </to>
                </anchor>
              </controlPr>
            </control>
          </mc:Choice>
        </mc:AlternateContent>
        <mc:AlternateContent xmlns:mc="http://schemas.openxmlformats.org/markup-compatibility/2006">
          <mc:Choice Requires="x14">
            <control shapeId="22533" r:id="rId8" name="Check Box 5">
              <controlPr locked="0" defaultSize="0" autoFill="0" autoLine="0" autoPict="0">
                <anchor moveWithCells="1">
                  <from>
                    <xdr:col>1</xdr:col>
                    <xdr:colOff>22860</xdr:colOff>
                    <xdr:row>14</xdr:row>
                    <xdr:rowOff>60960</xdr:rowOff>
                  </from>
                  <to>
                    <xdr:col>2</xdr:col>
                    <xdr:colOff>38100</xdr:colOff>
                    <xdr:row>14</xdr:row>
                    <xdr:rowOff>274320</xdr:rowOff>
                  </to>
                </anchor>
              </controlPr>
            </control>
          </mc:Choice>
        </mc:AlternateContent>
        <mc:AlternateContent xmlns:mc="http://schemas.openxmlformats.org/markup-compatibility/2006">
          <mc:Choice Requires="x14">
            <control shapeId="22534" r:id="rId9" name="Check Box 6">
              <controlPr locked="0" defaultSize="0" autoFill="0" autoLine="0" autoPict="0">
                <anchor moveWithCells="1">
                  <from>
                    <xdr:col>1</xdr:col>
                    <xdr:colOff>22860</xdr:colOff>
                    <xdr:row>11</xdr:row>
                    <xdr:rowOff>22860</xdr:rowOff>
                  </from>
                  <to>
                    <xdr:col>1</xdr:col>
                    <xdr:colOff>259080</xdr:colOff>
                    <xdr:row>13</xdr:row>
                    <xdr:rowOff>7620</xdr:rowOff>
                  </to>
                </anchor>
              </controlPr>
            </control>
          </mc:Choice>
        </mc:AlternateContent>
        <mc:AlternateContent xmlns:mc="http://schemas.openxmlformats.org/markup-compatibility/2006">
          <mc:Choice Requires="x14">
            <control shapeId="22535" r:id="rId10" name="Check Box 7">
              <controlPr locked="0" defaultSize="0" autoFill="0" autoLine="0" autoPict="0">
                <anchor moveWithCells="1">
                  <from>
                    <xdr:col>14</xdr:col>
                    <xdr:colOff>30480</xdr:colOff>
                    <xdr:row>10</xdr:row>
                    <xdr:rowOff>251460</xdr:rowOff>
                  </from>
                  <to>
                    <xdr:col>14</xdr:col>
                    <xdr:colOff>266700</xdr:colOff>
                    <xdr:row>14</xdr:row>
                    <xdr:rowOff>68580</xdr:rowOff>
                  </to>
                </anchor>
              </controlPr>
            </control>
          </mc:Choice>
        </mc:AlternateContent>
        <mc:AlternateContent xmlns:mc="http://schemas.openxmlformats.org/markup-compatibility/2006">
          <mc:Choice Requires="x14">
            <control shapeId="22536" r:id="rId11" name="Check Box 8">
              <controlPr locked="0" defaultSize="0" autoFill="0" autoLine="0" autoPict="0">
                <anchor moveWithCells="1">
                  <from>
                    <xdr:col>1</xdr:col>
                    <xdr:colOff>22860</xdr:colOff>
                    <xdr:row>18</xdr:row>
                    <xdr:rowOff>60960</xdr:rowOff>
                  </from>
                  <to>
                    <xdr:col>2</xdr:col>
                    <xdr:colOff>38100</xdr:colOff>
                    <xdr:row>18</xdr:row>
                    <xdr:rowOff>274320</xdr:rowOff>
                  </to>
                </anchor>
              </controlPr>
            </control>
          </mc:Choice>
        </mc:AlternateContent>
        <mc:AlternateContent xmlns:mc="http://schemas.openxmlformats.org/markup-compatibility/2006">
          <mc:Choice Requires="x14">
            <control shapeId="22537" r:id="rId12" name="Check Box 9">
              <controlPr locked="0" defaultSize="0" autoFill="0" autoLine="0" autoPict="0">
                <anchor moveWithCells="1">
                  <from>
                    <xdr:col>14</xdr:col>
                    <xdr:colOff>30480</xdr:colOff>
                    <xdr:row>16</xdr:row>
                    <xdr:rowOff>251460</xdr:rowOff>
                  </from>
                  <to>
                    <xdr:col>15</xdr:col>
                    <xdr:colOff>7620</xdr:colOff>
                    <xdr:row>20</xdr:row>
                    <xdr:rowOff>83820</xdr:rowOff>
                  </to>
                </anchor>
              </controlPr>
            </control>
          </mc:Choice>
        </mc:AlternateContent>
        <mc:AlternateContent xmlns:mc="http://schemas.openxmlformats.org/markup-compatibility/2006">
          <mc:Choice Requires="x14">
            <control shapeId="22538" r:id="rId13" name="Check Box 10">
              <controlPr locked="0" defaultSize="0" autoFill="0" autoLine="0" autoPict="0">
                <anchor moveWithCells="1">
                  <from>
                    <xdr:col>1</xdr:col>
                    <xdr:colOff>22860</xdr:colOff>
                    <xdr:row>15</xdr:row>
                    <xdr:rowOff>22860</xdr:rowOff>
                  </from>
                  <to>
                    <xdr:col>1</xdr:col>
                    <xdr:colOff>259080</xdr:colOff>
                    <xdr:row>17</xdr:row>
                    <xdr:rowOff>7620</xdr:rowOff>
                  </to>
                </anchor>
              </controlPr>
            </control>
          </mc:Choice>
        </mc:AlternateContent>
        <mc:AlternateContent xmlns:mc="http://schemas.openxmlformats.org/markup-compatibility/2006">
          <mc:Choice Requires="x14">
            <control shapeId="22539" r:id="rId14" name="Check Box 11">
              <controlPr locked="0" defaultSize="0" autoFill="0" autoLine="0" autoPict="0">
                <anchor moveWithCells="1">
                  <from>
                    <xdr:col>14</xdr:col>
                    <xdr:colOff>30480</xdr:colOff>
                    <xdr:row>14</xdr:row>
                    <xdr:rowOff>266700</xdr:rowOff>
                  </from>
                  <to>
                    <xdr:col>14</xdr:col>
                    <xdr:colOff>266700</xdr:colOff>
                    <xdr:row>18</xdr:row>
                    <xdr:rowOff>83820</xdr:rowOff>
                  </to>
                </anchor>
              </controlPr>
            </control>
          </mc:Choice>
        </mc:AlternateContent>
        <mc:AlternateContent xmlns:mc="http://schemas.openxmlformats.org/markup-compatibility/2006">
          <mc:Choice Requires="x14">
            <control shapeId="22540" r:id="rId15" name="Check Box 12">
              <controlPr locked="0" defaultSize="0" autoFill="0" autoLine="0" autoPict="0">
                <anchor moveWithCells="1">
                  <from>
                    <xdr:col>1</xdr:col>
                    <xdr:colOff>22860</xdr:colOff>
                    <xdr:row>22</xdr:row>
                    <xdr:rowOff>60960</xdr:rowOff>
                  </from>
                  <to>
                    <xdr:col>2</xdr:col>
                    <xdr:colOff>38100</xdr:colOff>
                    <xdr:row>22</xdr:row>
                    <xdr:rowOff>274320</xdr:rowOff>
                  </to>
                </anchor>
              </controlPr>
            </control>
          </mc:Choice>
        </mc:AlternateContent>
        <mc:AlternateContent xmlns:mc="http://schemas.openxmlformats.org/markup-compatibility/2006">
          <mc:Choice Requires="x14">
            <control shapeId="22541" r:id="rId16" name="Check Box 13">
              <controlPr locked="0" defaultSize="0" autoFill="0" autoLine="0" autoPict="0">
                <anchor moveWithCells="1">
                  <from>
                    <xdr:col>1</xdr:col>
                    <xdr:colOff>22860</xdr:colOff>
                    <xdr:row>19</xdr:row>
                    <xdr:rowOff>22860</xdr:rowOff>
                  </from>
                  <to>
                    <xdr:col>1</xdr:col>
                    <xdr:colOff>259080</xdr:colOff>
                    <xdr:row>21</xdr:row>
                    <xdr:rowOff>7620</xdr:rowOff>
                  </to>
                </anchor>
              </controlPr>
            </control>
          </mc:Choice>
        </mc:AlternateContent>
        <mc:AlternateContent xmlns:mc="http://schemas.openxmlformats.org/markup-compatibility/2006">
          <mc:Choice Requires="x14">
            <control shapeId="22542" r:id="rId17" name="Check Box 14">
              <controlPr locked="0" defaultSize="0" autoFill="0" autoLine="0" autoPict="0">
                <anchor moveWithCells="1">
                  <from>
                    <xdr:col>14</xdr:col>
                    <xdr:colOff>30480</xdr:colOff>
                    <xdr:row>18</xdr:row>
                    <xdr:rowOff>266700</xdr:rowOff>
                  </from>
                  <to>
                    <xdr:col>14</xdr:col>
                    <xdr:colOff>266700</xdr:colOff>
                    <xdr:row>22</xdr:row>
                    <xdr:rowOff>83820</xdr:rowOff>
                  </to>
                </anchor>
              </controlPr>
            </control>
          </mc:Choice>
        </mc:AlternateContent>
        <mc:AlternateContent xmlns:mc="http://schemas.openxmlformats.org/markup-compatibility/2006">
          <mc:Choice Requires="x14">
            <control shapeId="22543" r:id="rId18" name="Check Box 15">
              <controlPr locked="0" defaultSize="0" autoFill="0" autoLine="0" autoPict="0">
                <anchor moveWithCells="1">
                  <from>
                    <xdr:col>1</xdr:col>
                    <xdr:colOff>22860</xdr:colOff>
                    <xdr:row>26</xdr:row>
                    <xdr:rowOff>45720</xdr:rowOff>
                  </from>
                  <to>
                    <xdr:col>2</xdr:col>
                    <xdr:colOff>38100</xdr:colOff>
                    <xdr:row>26</xdr:row>
                    <xdr:rowOff>266700</xdr:rowOff>
                  </to>
                </anchor>
              </controlPr>
            </control>
          </mc:Choice>
        </mc:AlternateContent>
        <mc:AlternateContent xmlns:mc="http://schemas.openxmlformats.org/markup-compatibility/2006">
          <mc:Choice Requires="x14">
            <control shapeId="22544" r:id="rId19" name="Check Box 16">
              <controlPr locked="0" defaultSize="0" autoFill="0" autoLine="0" autoPict="0">
                <anchor moveWithCells="1">
                  <from>
                    <xdr:col>14</xdr:col>
                    <xdr:colOff>30480</xdr:colOff>
                    <xdr:row>24</xdr:row>
                    <xdr:rowOff>251460</xdr:rowOff>
                  </from>
                  <to>
                    <xdr:col>15</xdr:col>
                    <xdr:colOff>7620</xdr:colOff>
                    <xdr:row>28</xdr:row>
                    <xdr:rowOff>83820</xdr:rowOff>
                  </to>
                </anchor>
              </controlPr>
            </control>
          </mc:Choice>
        </mc:AlternateContent>
        <mc:AlternateContent xmlns:mc="http://schemas.openxmlformats.org/markup-compatibility/2006">
          <mc:Choice Requires="x14">
            <control shapeId="22545" r:id="rId20" name="Check Box 17">
              <controlPr locked="0" defaultSize="0" autoFill="0" autoLine="0" autoPict="0">
                <anchor moveWithCells="1">
                  <from>
                    <xdr:col>1</xdr:col>
                    <xdr:colOff>22860</xdr:colOff>
                    <xdr:row>23</xdr:row>
                    <xdr:rowOff>22860</xdr:rowOff>
                  </from>
                  <to>
                    <xdr:col>1</xdr:col>
                    <xdr:colOff>259080</xdr:colOff>
                    <xdr:row>25</xdr:row>
                    <xdr:rowOff>7620</xdr:rowOff>
                  </to>
                </anchor>
              </controlPr>
            </control>
          </mc:Choice>
        </mc:AlternateContent>
        <mc:AlternateContent xmlns:mc="http://schemas.openxmlformats.org/markup-compatibility/2006">
          <mc:Choice Requires="x14">
            <control shapeId="22546" r:id="rId21" name="Check Box 18">
              <controlPr locked="0" defaultSize="0" autoFill="0" autoLine="0" autoPict="0">
                <anchor moveWithCells="1">
                  <from>
                    <xdr:col>14</xdr:col>
                    <xdr:colOff>30480</xdr:colOff>
                    <xdr:row>22</xdr:row>
                    <xdr:rowOff>266700</xdr:rowOff>
                  </from>
                  <to>
                    <xdr:col>14</xdr:col>
                    <xdr:colOff>266700</xdr:colOff>
                    <xdr:row>26</xdr:row>
                    <xdr:rowOff>83820</xdr:rowOff>
                  </to>
                </anchor>
              </controlPr>
            </control>
          </mc:Choice>
        </mc:AlternateContent>
        <mc:AlternateContent xmlns:mc="http://schemas.openxmlformats.org/markup-compatibility/2006">
          <mc:Choice Requires="x14">
            <control shapeId="22547" r:id="rId22" name="Check Box 19">
              <controlPr locked="0" defaultSize="0" autoFill="0" autoLine="0" autoPict="0">
                <anchor moveWithCells="1">
                  <from>
                    <xdr:col>1</xdr:col>
                    <xdr:colOff>22860</xdr:colOff>
                    <xdr:row>30</xdr:row>
                    <xdr:rowOff>45720</xdr:rowOff>
                  </from>
                  <to>
                    <xdr:col>2</xdr:col>
                    <xdr:colOff>38100</xdr:colOff>
                    <xdr:row>30</xdr:row>
                    <xdr:rowOff>266700</xdr:rowOff>
                  </to>
                </anchor>
              </controlPr>
            </control>
          </mc:Choice>
        </mc:AlternateContent>
        <mc:AlternateContent xmlns:mc="http://schemas.openxmlformats.org/markup-compatibility/2006">
          <mc:Choice Requires="x14">
            <control shapeId="22548" r:id="rId23" name="Check Box 20">
              <controlPr locked="0" defaultSize="0" autoFill="0" autoLine="0" autoPict="0">
                <anchor moveWithCells="1">
                  <from>
                    <xdr:col>1</xdr:col>
                    <xdr:colOff>22860</xdr:colOff>
                    <xdr:row>27</xdr:row>
                    <xdr:rowOff>22860</xdr:rowOff>
                  </from>
                  <to>
                    <xdr:col>1</xdr:col>
                    <xdr:colOff>259080</xdr:colOff>
                    <xdr:row>29</xdr:row>
                    <xdr:rowOff>7620</xdr:rowOff>
                  </to>
                </anchor>
              </controlPr>
            </control>
          </mc:Choice>
        </mc:AlternateContent>
        <mc:AlternateContent xmlns:mc="http://schemas.openxmlformats.org/markup-compatibility/2006">
          <mc:Choice Requires="x14">
            <control shapeId="22549" r:id="rId24" name="Check Box 21">
              <controlPr locked="0" defaultSize="0" autoFill="0" autoLine="0" autoPict="0">
                <anchor moveWithCells="1">
                  <from>
                    <xdr:col>14</xdr:col>
                    <xdr:colOff>30480</xdr:colOff>
                    <xdr:row>26</xdr:row>
                    <xdr:rowOff>266700</xdr:rowOff>
                  </from>
                  <to>
                    <xdr:col>14</xdr:col>
                    <xdr:colOff>266700</xdr:colOff>
                    <xdr:row>30</xdr:row>
                    <xdr:rowOff>83820</xdr:rowOff>
                  </to>
                </anchor>
              </controlPr>
            </control>
          </mc:Choice>
        </mc:AlternateContent>
        <mc:AlternateContent xmlns:mc="http://schemas.openxmlformats.org/markup-compatibility/2006">
          <mc:Choice Requires="x14">
            <control shapeId="22550" r:id="rId25" name="Check Box 22">
              <controlPr locked="0" defaultSize="0" autoFill="0" autoLine="0" autoPict="0">
                <anchor moveWithCells="1">
                  <from>
                    <xdr:col>1</xdr:col>
                    <xdr:colOff>22860</xdr:colOff>
                    <xdr:row>34</xdr:row>
                    <xdr:rowOff>45720</xdr:rowOff>
                  </from>
                  <to>
                    <xdr:col>2</xdr:col>
                    <xdr:colOff>38100</xdr:colOff>
                    <xdr:row>34</xdr:row>
                    <xdr:rowOff>266700</xdr:rowOff>
                  </to>
                </anchor>
              </controlPr>
            </control>
          </mc:Choice>
        </mc:AlternateContent>
        <mc:AlternateContent xmlns:mc="http://schemas.openxmlformats.org/markup-compatibility/2006">
          <mc:Choice Requires="x14">
            <control shapeId="22551" r:id="rId26" name="Check Box 23">
              <controlPr locked="0" defaultSize="0" autoFill="0" autoLine="0" autoPict="0">
                <anchor moveWithCells="1">
                  <from>
                    <xdr:col>14</xdr:col>
                    <xdr:colOff>30480</xdr:colOff>
                    <xdr:row>32</xdr:row>
                    <xdr:rowOff>251460</xdr:rowOff>
                  </from>
                  <to>
                    <xdr:col>15</xdr:col>
                    <xdr:colOff>7620</xdr:colOff>
                    <xdr:row>36</xdr:row>
                    <xdr:rowOff>83820</xdr:rowOff>
                  </to>
                </anchor>
              </controlPr>
            </control>
          </mc:Choice>
        </mc:AlternateContent>
        <mc:AlternateContent xmlns:mc="http://schemas.openxmlformats.org/markup-compatibility/2006">
          <mc:Choice Requires="x14">
            <control shapeId="22552" r:id="rId27" name="Check Box 24">
              <controlPr locked="0" defaultSize="0" autoFill="0" autoLine="0" autoPict="0">
                <anchor moveWithCells="1">
                  <from>
                    <xdr:col>1</xdr:col>
                    <xdr:colOff>22860</xdr:colOff>
                    <xdr:row>31</xdr:row>
                    <xdr:rowOff>22860</xdr:rowOff>
                  </from>
                  <to>
                    <xdr:col>1</xdr:col>
                    <xdr:colOff>259080</xdr:colOff>
                    <xdr:row>33</xdr:row>
                    <xdr:rowOff>7620</xdr:rowOff>
                  </to>
                </anchor>
              </controlPr>
            </control>
          </mc:Choice>
        </mc:AlternateContent>
        <mc:AlternateContent xmlns:mc="http://schemas.openxmlformats.org/markup-compatibility/2006">
          <mc:Choice Requires="x14">
            <control shapeId="22553" r:id="rId28" name="Check Box 25">
              <controlPr locked="0" defaultSize="0" autoFill="0" autoLine="0" autoPict="0">
                <anchor moveWithCells="1">
                  <from>
                    <xdr:col>14</xdr:col>
                    <xdr:colOff>30480</xdr:colOff>
                    <xdr:row>30</xdr:row>
                    <xdr:rowOff>259080</xdr:rowOff>
                  </from>
                  <to>
                    <xdr:col>14</xdr:col>
                    <xdr:colOff>266700</xdr:colOff>
                    <xdr:row>34</xdr:row>
                    <xdr:rowOff>76200</xdr:rowOff>
                  </to>
                </anchor>
              </controlPr>
            </control>
          </mc:Choice>
        </mc:AlternateContent>
        <mc:AlternateContent xmlns:mc="http://schemas.openxmlformats.org/markup-compatibility/2006">
          <mc:Choice Requires="x14">
            <control shapeId="22554" r:id="rId29" name="Check Box 26">
              <controlPr locked="0" defaultSize="0" autoFill="0" autoLine="0" autoPict="0">
                <anchor moveWithCells="1">
                  <from>
                    <xdr:col>1</xdr:col>
                    <xdr:colOff>22860</xdr:colOff>
                    <xdr:row>38</xdr:row>
                    <xdr:rowOff>45720</xdr:rowOff>
                  </from>
                  <to>
                    <xdr:col>2</xdr:col>
                    <xdr:colOff>38100</xdr:colOff>
                    <xdr:row>38</xdr:row>
                    <xdr:rowOff>266700</xdr:rowOff>
                  </to>
                </anchor>
              </controlPr>
            </control>
          </mc:Choice>
        </mc:AlternateContent>
        <mc:AlternateContent xmlns:mc="http://schemas.openxmlformats.org/markup-compatibility/2006">
          <mc:Choice Requires="x14">
            <control shapeId="22555" r:id="rId30" name="Check Box 27">
              <controlPr locked="0" defaultSize="0" autoFill="0" autoLine="0" autoPict="0">
                <anchor moveWithCells="1">
                  <from>
                    <xdr:col>1</xdr:col>
                    <xdr:colOff>22860</xdr:colOff>
                    <xdr:row>35</xdr:row>
                    <xdr:rowOff>22860</xdr:rowOff>
                  </from>
                  <to>
                    <xdr:col>1</xdr:col>
                    <xdr:colOff>259080</xdr:colOff>
                    <xdr:row>37</xdr:row>
                    <xdr:rowOff>7620</xdr:rowOff>
                  </to>
                </anchor>
              </controlPr>
            </control>
          </mc:Choice>
        </mc:AlternateContent>
        <mc:AlternateContent xmlns:mc="http://schemas.openxmlformats.org/markup-compatibility/2006">
          <mc:Choice Requires="x14">
            <control shapeId="22556" r:id="rId31" name="Check Box 28">
              <controlPr locked="0" defaultSize="0" autoFill="0" autoLine="0" autoPict="0">
                <anchor moveWithCells="1">
                  <from>
                    <xdr:col>14</xdr:col>
                    <xdr:colOff>30480</xdr:colOff>
                    <xdr:row>34</xdr:row>
                    <xdr:rowOff>266700</xdr:rowOff>
                  </from>
                  <to>
                    <xdr:col>14</xdr:col>
                    <xdr:colOff>266700</xdr:colOff>
                    <xdr:row>38</xdr:row>
                    <xdr:rowOff>83820</xdr:rowOff>
                  </to>
                </anchor>
              </controlPr>
            </control>
          </mc:Choice>
        </mc:AlternateContent>
        <mc:AlternateContent xmlns:mc="http://schemas.openxmlformats.org/markup-compatibility/2006">
          <mc:Choice Requires="x14">
            <control shapeId="22557" r:id="rId32" name="Check Box 29">
              <controlPr locked="0" defaultSize="0" autoFill="0" autoLine="0" autoPict="0">
                <anchor moveWithCells="1">
                  <from>
                    <xdr:col>1</xdr:col>
                    <xdr:colOff>22860</xdr:colOff>
                    <xdr:row>42</xdr:row>
                    <xdr:rowOff>45720</xdr:rowOff>
                  </from>
                  <to>
                    <xdr:col>2</xdr:col>
                    <xdr:colOff>38100</xdr:colOff>
                    <xdr:row>42</xdr:row>
                    <xdr:rowOff>266700</xdr:rowOff>
                  </to>
                </anchor>
              </controlPr>
            </control>
          </mc:Choice>
        </mc:AlternateContent>
        <mc:AlternateContent xmlns:mc="http://schemas.openxmlformats.org/markup-compatibility/2006">
          <mc:Choice Requires="x14">
            <control shapeId="22558" r:id="rId33" name="Check Box 30">
              <controlPr locked="0" defaultSize="0" autoFill="0" autoLine="0" autoPict="0">
                <anchor moveWithCells="1">
                  <from>
                    <xdr:col>14</xdr:col>
                    <xdr:colOff>30480</xdr:colOff>
                    <xdr:row>40</xdr:row>
                    <xdr:rowOff>251460</xdr:rowOff>
                  </from>
                  <to>
                    <xdr:col>15</xdr:col>
                    <xdr:colOff>7620</xdr:colOff>
                    <xdr:row>44</xdr:row>
                    <xdr:rowOff>83820</xdr:rowOff>
                  </to>
                </anchor>
              </controlPr>
            </control>
          </mc:Choice>
        </mc:AlternateContent>
        <mc:AlternateContent xmlns:mc="http://schemas.openxmlformats.org/markup-compatibility/2006">
          <mc:Choice Requires="x14">
            <control shapeId="22559" r:id="rId34" name="Check Box 31">
              <controlPr locked="0" defaultSize="0" autoFill="0" autoLine="0" autoPict="0">
                <anchor moveWithCells="1">
                  <from>
                    <xdr:col>1</xdr:col>
                    <xdr:colOff>22860</xdr:colOff>
                    <xdr:row>39</xdr:row>
                    <xdr:rowOff>22860</xdr:rowOff>
                  </from>
                  <to>
                    <xdr:col>1</xdr:col>
                    <xdr:colOff>259080</xdr:colOff>
                    <xdr:row>41</xdr:row>
                    <xdr:rowOff>7620</xdr:rowOff>
                  </to>
                </anchor>
              </controlPr>
            </control>
          </mc:Choice>
        </mc:AlternateContent>
        <mc:AlternateContent xmlns:mc="http://schemas.openxmlformats.org/markup-compatibility/2006">
          <mc:Choice Requires="x14">
            <control shapeId="22560" r:id="rId35" name="Check Box 32">
              <controlPr locked="0" defaultSize="0" autoFill="0" autoLine="0" autoPict="0">
                <anchor moveWithCells="1">
                  <from>
                    <xdr:col>14</xdr:col>
                    <xdr:colOff>30480</xdr:colOff>
                    <xdr:row>38</xdr:row>
                    <xdr:rowOff>266700</xdr:rowOff>
                  </from>
                  <to>
                    <xdr:col>14</xdr:col>
                    <xdr:colOff>266700</xdr:colOff>
                    <xdr:row>42</xdr:row>
                    <xdr:rowOff>83820</xdr:rowOff>
                  </to>
                </anchor>
              </controlPr>
            </control>
          </mc:Choice>
        </mc:AlternateContent>
        <mc:AlternateContent xmlns:mc="http://schemas.openxmlformats.org/markup-compatibility/2006">
          <mc:Choice Requires="x14">
            <control shapeId="22561" r:id="rId36" name="Check Box 33">
              <controlPr locked="0" defaultSize="0" autoFill="0" autoLine="0" autoPict="0">
                <anchor moveWithCells="1">
                  <from>
                    <xdr:col>1</xdr:col>
                    <xdr:colOff>22860</xdr:colOff>
                    <xdr:row>46</xdr:row>
                    <xdr:rowOff>45720</xdr:rowOff>
                  </from>
                  <to>
                    <xdr:col>2</xdr:col>
                    <xdr:colOff>38100</xdr:colOff>
                    <xdr:row>46</xdr:row>
                    <xdr:rowOff>266700</xdr:rowOff>
                  </to>
                </anchor>
              </controlPr>
            </control>
          </mc:Choice>
        </mc:AlternateContent>
        <mc:AlternateContent xmlns:mc="http://schemas.openxmlformats.org/markup-compatibility/2006">
          <mc:Choice Requires="x14">
            <control shapeId="22562" r:id="rId37" name="Check Box 34">
              <controlPr locked="0" defaultSize="0" autoFill="0" autoLine="0" autoPict="0">
                <anchor moveWithCells="1">
                  <from>
                    <xdr:col>1</xdr:col>
                    <xdr:colOff>22860</xdr:colOff>
                    <xdr:row>43</xdr:row>
                    <xdr:rowOff>22860</xdr:rowOff>
                  </from>
                  <to>
                    <xdr:col>1</xdr:col>
                    <xdr:colOff>259080</xdr:colOff>
                    <xdr:row>45</xdr:row>
                    <xdr:rowOff>7620</xdr:rowOff>
                  </to>
                </anchor>
              </controlPr>
            </control>
          </mc:Choice>
        </mc:AlternateContent>
        <mc:AlternateContent xmlns:mc="http://schemas.openxmlformats.org/markup-compatibility/2006">
          <mc:Choice Requires="x14">
            <control shapeId="22563" r:id="rId38" name="Check Box 35">
              <controlPr locked="0" defaultSize="0" autoFill="0" autoLine="0" autoPict="0">
                <anchor moveWithCells="1">
                  <from>
                    <xdr:col>14</xdr:col>
                    <xdr:colOff>30480</xdr:colOff>
                    <xdr:row>42</xdr:row>
                    <xdr:rowOff>266700</xdr:rowOff>
                  </from>
                  <to>
                    <xdr:col>14</xdr:col>
                    <xdr:colOff>266700</xdr:colOff>
                    <xdr:row>46</xdr:row>
                    <xdr:rowOff>83820</xdr:rowOff>
                  </to>
                </anchor>
              </controlPr>
            </control>
          </mc:Choice>
        </mc:AlternateContent>
        <mc:AlternateContent xmlns:mc="http://schemas.openxmlformats.org/markup-compatibility/2006">
          <mc:Choice Requires="x14">
            <control shapeId="22564" r:id="rId39" name="Check Box 36">
              <controlPr locked="0" defaultSize="0" autoFill="0" autoLine="0" autoPict="0">
                <anchor moveWithCells="1">
                  <from>
                    <xdr:col>14</xdr:col>
                    <xdr:colOff>30480</xdr:colOff>
                    <xdr:row>12</xdr:row>
                    <xdr:rowOff>259080</xdr:rowOff>
                  </from>
                  <to>
                    <xdr:col>14</xdr:col>
                    <xdr:colOff>266700</xdr:colOff>
                    <xdr:row>16</xdr:row>
                    <xdr:rowOff>76200</xdr:rowOff>
                  </to>
                </anchor>
              </controlPr>
            </control>
          </mc:Choice>
        </mc:AlternateContent>
        <mc:AlternateContent xmlns:mc="http://schemas.openxmlformats.org/markup-compatibility/2006">
          <mc:Choice Requires="x14">
            <control shapeId="22565" r:id="rId40" name="Check Box 37">
              <controlPr locked="0" defaultSize="0" autoFill="0" autoLine="0" autoPict="0">
                <anchor moveWithCells="1">
                  <from>
                    <xdr:col>14</xdr:col>
                    <xdr:colOff>30480</xdr:colOff>
                    <xdr:row>20</xdr:row>
                    <xdr:rowOff>259080</xdr:rowOff>
                  </from>
                  <to>
                    <xdr:col>14</xdr:col>
                    <xdr:colOff>266700</xdr:colOff>
                    <xdr:row>24</xdr:row>
                    <xdr:rowOff>76200</xdr:rowOff>
                  </to>
                </anchor>
              </controlPr>
            </control>
          </mc:Choice>
        </mc:AlternateContent>
        <mc:AlternateContent xmlns:mc="http://schemas.openxmlformats.org/markup-compatibility/2006">
          <mc:Choice Requires="x14">
            <control shapeId="22566" r:id="rId41" name="Check Box 38">
              <controlPr locked="0" defaultSize="0" autoFill="0" autoLine="0" autoPict="0">
                <anchor moveWithCells="1">
                  <from>
                    <xdr:col>14</xdr:col>
                    <xdr:colOff>30480</xdr:colOff>
                    <xdr:row>28</xdr:row>
                    <xdr:rowOff>259080</xdr:rowOff>
                  </from>
                  <to>
                    <xdr:col>14</xdr:col>
                    <xdr:colOff>266700</xdr:colOff>
                    <xdr:row>32</xdr:row>
                    <xdr:rowOff>76200</xdr:rowOff>
                  </to>
                </anchor>
              </controlPr>
            </control>
          </mc:Choice>
        </mc:AlternateContent>
        <mc:AlternateContent xmlns:mc="http://schemas.openxmlformats.org/markup-compatibility/2006">
          <mc:Choice Requires="x14">
            <control shapeId="22567" r:id="rId42" name="Check Box 39">
              <controlPr locked="0" defaultSize="0" autoFill="0" autoLine="0" autoPict="0">
                <anchor moveWithCells="1">
                  <from>
                    <xdr:col>14</xdr:col>
                    <xdr:colOff>30480</xdr:colOff>
                    <xdr:row>36</xdr:row>
                    <xdr:rowOff>259080</xdr:rowOff>
                  </from>
                  <to>
                    <xdr:col>14</xdr:col>
                    <xdr:colOff>266700</xdr:colOff>
                    <xdr:row>40</xdr:row>
                    <xdr:rowOff>76200</xdr:rowOff>
                  </to>
                </anchor>
              </controlPr>
            </control>
          </mc:Choice>
        </mc:AlternateContent>
        <mc:AlternateContent xmlns:mc="http://schemas.openxmlformats.org/markup-compatibility/2006">
          <mc:Choice Requires="x14">
            <control shapeId="22568" r:id="rId43" name="Check Box 40">
              <controlPr locked="0" defaultSize="0" autoFill="0" autoLine="0" autoPict="0">
                <anchor moveWithCells="1">
                  <from>
                    <xdr:col>14</xdr:col>
                    <xdr:colOff>30480</xdr:colOff>
                    <xdr:row>44</xdr:row>
                    <xdr:rowOff>259080</xdr:rowOff>
                  </from>
                  <to>
                    <xdr:col>14</xdr:col>
                    <xdr:colOff>266700</xdr:colOff>
                    <xdr:row>48</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Z62"/>
  <sheetViews>
    <sheetView showGridLines="0" showRowColHeaders="0" zoomScale="120" zoomScaleNormal="120" workbookViewId="0">
      <selection activeCell="C9" sqref="C9:D9"/>
    </sheetView>
  </sheetViews>
  <sheetFormatPr defaultColWidth="3.88671875" defaultRowHeight="13.2" x14ac:dyDescent="0.25"/>
  <cols>
    <col min="1" max="1" width="4" bestFit="1" customWidth="1"/>
    <col min="2" max="2" width="4.33203125" customWidth="1"/>
    <col min="3" max="3" width="4" bestFit="1" customWidth="1"/>
    <col min="4" max="4" width="3.88671875" customWidth="1"/>
    <col min="14" max="14" width="4" bestFit="1" customWidth="1"/>
    <col min="15" max="16" width="4.33203125" customWidth="1"/>
    <col min="17" max="17" width="4" bestFit="1" customWidth="1"/>
    <col min="18" max="18" width="3.88671875" customWidth="1"/>
    <col min="27" max="27" width="3.88671875" style="50"/>
    <col min="28" max="30" width="0" hidden="1" customWidth="1"/>
    <col min="31" max="31" width="4" hidden="1" customWidth="1"/>
    <col min="32" max="32" width="7.33203125" hidden="1" customWidth="1"/>
    <col min="33" max="37" width="0" hidden="1" customWidth="1"/>
    <col min="38" max="38" width="8.44140625" hidden="1" customWidth="1"/>
    <col min="39" max="39" width="6.5546875" hidden="1" customWidth="1"/>
  </cols>
  <sheetData>
    <row r="1" spans="1:52" ht="4.5" customHeight="1" x14ac:dyDescent="0.25"/>
    <row r="2" spans="1:52" ht="17.25" customHeight="1" x14ac:dyDescent="0.3">
      <c r="A2" s="109"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78"/>
      <c r="AB2" s="59"/>
      <c r="AC2" s="59"/>
      <c r="AD2" s="59"/>
      <c r="AE2" s="59"/>
      <c r="AF2" s="59"/>
      <c r="AG2" s="59"/>
      <c r="AH2" s="59"/>
      <c r="AI2" s="59"/>
      <c r="AJ2" s="59"/>
      <c r="AK2" s="59"/>
      <c r="AL2" s="59"/>
      <c r="AM2" s="59"/>
      <c r="AN2" s="59"/>
    </row>
    <row r="4" spans="1:52" ht="15.6" x14ac:dyDescent="0.3">
      <c r="A4" s="112" t="s">
        <v>1</v>
      </c>
      <c r="B4" s="113"/>
      <c r="C4" s="113"/>
      <c r="D4" s="113"/>
      <c r="E4" s="113"/>
      <c r="F4" s="113"/>
      <c r="G4" s="113"/>
      <c r="H4" s="119"/>
      <c r="I4" s="112" t="s">
        <v>2</v>
      </c>
      <c r="J4" s="113"/>
      <c r="K4" s="113"/>
      <c r="L4" s="113"/>
      <c r="M4" s="113"/>
      <c r="N4" s="113"/>
      <c r="O4" s="113"/>
      <c r="P4" s="119"/>
      <c r="Q4" s="112" t="s">
        <v>56</v>
      </c>
      <c r="R4" s="113"/>
      <c r="S4" s="113"/>
      <c r="T4" s="113"/>
      <c r="U4" s="113"/>
      <c r="V4" s="112" t="s">
        <v>55</v>
      </c>
      <c r="W4" s="113"/>
      <c r="X4" s="113"/>
      <c r="Y4" s="113"/>
      <c r="Z4" s="119"/>
      <c r="AA4" s="49"/>
    </row>
    <row r="5" spans="1:52" ht="22.5" customHeight="1" x14ac:dyDescent="0.25">
      <c r="A5" s="205" t="str">
        <f>IF('Page 1'!A5="","",'Page 1'!A5)</f>
        <v/>
      </c>
      <c r="B5" s="206"/>
      <c r="C5" s="206"/>
      <c r="D5" s="206"/>
      <c r="E5" s="206"/>
      <c r="F5" s="206"/>
      <c r="G5" s="206"/>
      <c r="H5" s="207"/>
      <c r="I5" s="208" t="str">
        <f>IF('Page 1'!I5="","",'Page 1'!I5)</f>
        <v/>
      </c>
      <c r="J5" s="209"/>
      <c r="K5" s="209"/>
      <c r="L5" s="209"/>
      <c r="M5" s="210"/>
      <c r="N5" s="209"/>
      <c r="O5" s="209"/>
      <c r="P5" s="211"/>
      <c r="Q5" s="208" t="str">
        <f>IF('Page 1'!Q5="","",'Page 1'!Q5)</f>
        <v/>
      </c>
      <c r="R5" s="209"/>
      <c r="S5" s="209"/>
      <c r="T5" s="209"/>
      <c r="U5" s="211"/>
      <c r="V5" s="114" t="str">
        <f>IF('Page 1'!V5="","",'Page 1'!V5)</f>
        <v/>
      </c>
      <c r="W5" s="115"/>
      <c r="X5" s="115"/>
      <c r="Y5" s="115"/>
      <c r="Z5" s="212"/>
      <c r="AA5" s="79"/>
      <c r="AL5" s="16" t="s">
        <v>21</v>
      </c>
      <c r="AW5" s="47"/>
      <c r="AX5" s="47"/>
      <c r="AY5" s="47"/>
      <c r="AZ5" s="47"/>
    </row>
    <row r="6" spans="1:52" ht="22.5" customHeight="1" x14ac:dyDescent="0.25">
      <c r="A6" s="56" t="s">
        <v>3</v>
      </c>
      <c r="B6" s="57"/>
      <c r="C6" s="57"/>
      <c r="D6" s="57"/>
      <c r="E6" s="57"/>
      <c r="F6" s="213" t="str">
        <f>IF('Page 1'!F6="","",'Page 1'!F6)</f>
        <v/>
      </c>
      <c r="G6" s="213"/>
      <c r="H6" s="213"/>
      <c r="I6" s="213"/>
      <c r="J6" s="213"/>
      <c r="K6" s="213"/>
      <c r="L6" s="214"/>
      <c r="M6" s="84" t="s">
        <v>4</v>
      </c>
      <c r="N6" s="83"/>
      <c r="O6" s="83"/>
      <c r="P6" s="124" t="str">
        <f>IF('Page 1'!P6="","",'Page 1'!P6)</f>
        <v/>
      </c>
      <c r="Q6" s="124"/>
      <c r="R6" s="124"/>
      <c r="S6" s="124"/>
      <c r="T6" s="124"/>
      <c r="U6" s="125"/>
      <c r="V6" s="57" t="s">
        <v>5</v>
      </c>
      <c r="W6" s="57"/>
      <c r="X6" s="73">
        <v>5</v>
      </c>
      <c r="Y6" s="75" t="s">
        <v>6</v>
      </c>
      <c r="Z6" s="41"/>
      <c r="AA6" s="80"/>
      <c r="AB6" s="17"/>
      <c r="AC6" s="17"/>
      <c r="AD6" s="17"/>
      <c r="AE6" s="17"/>
      <c r="AF6" s="17"/>
      <c r="AG6" s="17"/>
      <c r="AH6" s="17"/>
      <c r="AI6" s="17"/>
      <c r="AJ6" s="17"/>
      <c r="AK6" s="17"/>
      <c r="AL6" s="68">
        <f>SUM(C9:C47,P9:P47)</f>
        <v>0</v>
      </c>
      <c r="AM6" s="17"/>
      <c r="AN6" s="17"/>
      <c r="AO6" s="17"/>
      <c r="AP6" s="17"/>
      <c r="AQ6" s="17"/>
    </row>
    <row r="7" spans="1:52" ht="3" customHeight="1" x14ac:dyDescent="0.25">
      <c r="A7" s="1"/>
      <c r="B7" s="2"/>
      <c r="C7" s="2"/>
      <c r="D7" s="2"/>
      <c r="E7" s="2"/>
      <c r="F7" s="2"/>
      <c r="G7" s="2"/>
      <c r="H7" s="2"/>
      <c r="I7" s="2"/>
      <c r="J7" s="2"/>
      <c r="K7" s="2"/>
      <c r="L7" s="3"/>
      <c r="M7" s="2"/>
      <c r="N7" s="2"/>
      <c r="O7" s="2"/>
      <c r="P7" s="2"/>
      <c r="Q7" s="2"/>
      <c r="R7" s="2"/>
      <c r="S7" s="3"/>
      <c r="T7" s="1"/>
      <c r="U7" s="3"/>
      <c r="V7" s="2"/>
      <c r="W7" s="2"/>
      <c r="X7" s="2"/>
      <c r="Y7" s="2"/>
      <c r="Z7" s="67"/>
      <c r="AA7" s="81"/>
      <c r="AB7" s="17"/>
      <c r="AC7" s="17"/>
      <c r="AD7" s="17"/>
      <c r="AE7" s="17"/>
      <c r="AF7" s="17"/>
      <c r="AG7" s="17"/>
      <c r="AH7" s="17"/>
      <c r="AI7" s="17"/>
      <c r="AJ7" s="17"/>
      <c r="AK7" s="17"/>
      <c r="AL7" s="17"/>
      <c r="AM7" s="17"/>
      <c r="AN7" s="17"/>
      <c r="AO7" s="17"/>
      <c r="AP7" s="17"/>
      <c r="AQ7" s="17"/>
    </row>
    <row r="8" spans="1:52" ht="31.5" customHeight="1" x14ac:dyDescent="0.25">
      <c r="A8" s="42" t="s">
        <v>7</v>
      </c>
      <c r="B8" s="66" t="s">
        <v>8</v>
      </c>
      <c r="C8" s="192" t="s">
        <v>9</v>
      </c>
      <c r="D8" s="148"/>
      <c r="E8" s="147" t="s">
        <v>57</v>
      </c>
      <c r="F8" s="148"/>
      <c r="G8" s="192" t="s">
        <v>10</v>
      </c>
      <c r="H8" s="193"/>
      <c r="I8" s="193"/>
      <c r="J8" s="148"/>
      <c r="K8" s="201" t="s">
        <v>11</v>
      </c>
      <c r="L8" s="201"/>
      <c r="M8" s="201"/>
      <c r="N8" s="58" t="s">
        <v>7</v>
      </c>
      <c r="O8" s="61" t="s">
        <v>8</v>
      </c>
      <c r="P8" s="192" t="s">
        <v>9</v>
      </c>
      <c r="Q8" s="193"/>
      <c r="R8" s="147" t="s">
        <v>57</v>
      </c>
      <c r="S8" s="148"/>
      <c r="T8" s="192" t="s">
        <v>10</v>
      </c>
      <c r="U8" s="193"/>
      <c r="V8" s="193"/>
      <c r="W8" s="148"/>
      <c r="X8" s="201" t="s">
        <v>11</v>
      </c>
      <c r="Y8" s="201"/>
      <c r="Z8" s="201"/>
      <c r="AA8" s="69"/>
      <c r="AB8" s="17"/>
      <c r="AC8" s="17"/>
      <c r="AD8" s="17"/>
      <c r="AE8" s="17"/>
      <c r="AF8" s="17"/>
      <c r="AG8" s="17"/>
      <c r="AH8" s="17"/>
      <c r="AI8" s="17"/>
      <c r="AJ8" s="17"/>
      <c r="AK8" s="17"/>
      <c r="AL8" s="17" t="s">
        <v>12</v>
      </c>
      <c r="AM8" s="17" t="s">
        <v>13</v>
      </c>
      <c r="AN8" s="17"/>
      <c r="AO8" s="17"/>
      <c r="AP8" s="17"/>
      <c r="AQ8" s="17"/>
    </row>
    <row r="9" spans="1:52" ht="26.1" customHeight="1" x14ac:dyDescent="0.25">
      <c r="A9" s="20">
        <v>147</v>
      </c>
      <c r="B9" s="5" t="b">
        <v>0</v>
      </c>
      <c r="C9" s="195"/>
      <c r="D9" s="196"/>
      <c r="E9" s="199"/>
      <c r="F9" s="200"/>
      <c r="G9" s="189" t="s">
        <v>38</v>
      </c>
      <c r="H9" s="190"/>
      <c r="I9" s="190"/>
      <c r="J9" s="21"/>
      <c r="K9" s="202" t="s">
        <v>14</v>
      </c>
      <c r="L9" s="203"/>
      <c r="M9" s="6"/>
      <c r="N9" s="4">
        <v>167</v>
      </c>
      <c r="O9" s="7" t="b">
        <v>0</v>
      </c>
      <c r="P9" s="195"/>
      <c r="Q9" s="196"/>
      <c r="R9" s="199"/>
      <c r="S9" s="200"/>
      <c r="T9" s="189" t="s">
        <v>38</v>
      </c>
      <c r="U9" s="190"/>
      <c r="V9" s="190"/>
      <c r="W9" s="21"/>
      <c r="X9" s="204" t="s">
        <v>14</v>
      </c>
      <c r="Y9" s="179"/>
      <c r="Z9" s="6"/>
      <c r="AA9" s="48"/>
      <c r="AL9" t="str">
        <f>J9&amp;M9</f>
        <v/>
      </c>
      <c r="AM9" t="str">
        <f>W9&amp;Z9</f>
        <v/>
      </c>
    </row>
    <row r="10" spans="1:52" ht="3" customHeight="1" x14ac:dyDescent="0.25">
      <c r="A10" s="43"/>
      <c r="B10" s="9"/>
      <c r="C10" s="185"/>
      <c r="D10" s="191"/>
      <c r="E10" s="185"/>
      <c r="F10" s="186"/>
      <c r="G10" s="180"/>
      <c r="H10" s="181"/>
      <c r="I10" s="181"/>
      <c r="J10" s="182"/>
      <c r="K10" s="180"/>
      <c r="L10" s="181"/>
      <c r="M10" s="194"/>
      <c r="N10" s="58"/>
      <c r="O10" s="10"/>
      <c r="P10" s="185"/>
      <c r="Q10" s="191"/>
      <c r="R10" s="185"/>
      <c r="S10" s="186"/>
      <c r="T10" s="180"/>
      <c r="U10" s="181"/>
      <c r="V10" s="181"/>
      <c r="W10" s="182"/>
      <c r="X10" s="180"/>
      <c r="Y10" s="181"/>
      <c r="Z10" s="194"/>
      <c r="AA10" s="48"/>
    </row>
    <row r="11" spans="1:52" ht="26.1" customHeight="1" x14ac:dyDescent="0.25">
      <c r="A11" s="20">
        <v>148</v>
      </c>
      <c r="B11" s="5" t="b">
        <v>0</v>
      </c>
      <c r="C11" s="195"/>
      <c r="D11" s="196"/>
      <c r="E11" s="199"/>
      <c r="F11" s="200"/>
      <c r="G11" s="189" t="s">
        <v>38</v>
      </c>
      <c r="H11" s="190"/>
      <c r="I11" s="190"/>
      <c r="J11" s="21"/>
      <c r="K11" s="197" t="s">
        <v>14</v>
      </c>
      <c r="L11" s="198"/>
      <c r="M11" s="21"/>
      <c r="N11" s="4">
        <v>168</v>
      </c>
      <c r="O11" s="7" t="b">
        <v>0</v>
      </c>
      <c r="P11" s="195"/>
      <c r="Q11" s="196"/>
      <c r="R11" s="199"/>
      <c r="S11" s="200"/>
      <c r="T11" s="189" t="s">
        <v>38</v>
      </c>
      <c r="U11" s="190"/>
      <c r="V11" s="190"/>
      <c r="W11" s="21"/>
      <c r="X11" s="189" t="s">
        <v>14</v>
      </c>
      <c r="Y11" s="190"/>
      <c r="Z11" s="21"/>
      <c r="AA11" s="48"/>
      <c r="AL11" t="str">
        <f>J11&amp;M11</f>
        <v/>
      </c>
      <c r="AM11" t="str">
        <f>W11&amp;Z11</f>
        <v/>
      </c>
    </row>
    <row r="12" spans="1:52" ht="3" customHeight="1" x14ac:dyDescent="0.25">
      <c r="A12" s="43"/>
      <c r="B12" s="9"/>
      <c r="C12" s="185"/>
      <c r="D12" s="191"/>
      <c r="E12" s="71"/>
      <c r="F12" s="72"/>
      <c r="G12" s="180"/>
      <c r="H12" s="181"/>
      <c r="I12" s="181"/>
      <c r="J12" s="182"/>
      <c r="K12" s="180"/>
      <c r="L12" s="181"/>
      <c r="M12" s="194"/>
      <c r="N12" s="58"/>
      <c r="O12" s="10"/>
      <c r="P12" s="185"/>
      <c r="Q12" s="191"/>
      <c r="R12" s="185"/>
      <c r="S12" s="186"/>
      <c r="T12" s="180"/>
      <c r="U12" s="181"/>
      <c r="V12" s="181"/>
      <c r="W12" s="182"/>
      <c r="X12" s="180"/>
      <c r="Y12" s="181"/>
      <c r="Z12" s="194"/>
      <c r="AA12" s="48"/>
      <c r="AL12" t="str">
        <f>J12&amp;M12</f>
        <v/>
      </c>
      <c r="AM12" t="str">
        <f>W12&amp;Z12</f>
        <v/>
      </c>
    </row>
    <row r="13" spans="1:52" ht="26.1" customHeight="1" x14ac:dyDescent="0.25">
      <c r="A13" s="20">
        <v>149</v>
      </c>
      <c r="B13" s="5" t="b">
        <v>0</v>
      </c>
      <c r="C13" s="195"/>
      <c r="D13" s="196"/>
      <c r="E13" s="199"/>
      <c r="F13" s="200"/>
      <c r="G13" s="189" t="s">
        <v>38</v>
      </c>
      <c r="H13" s="190"/>
      <c r="I13" s="190"/>
      <c r="J13" s="21"/>
      <c r="K13" s="202" t="s">
        <v>14</v>
      </c>
      <c r="L13" s="203"/>
      <c r="M13" s="6"/>
      <c r="N13" s="4">
        <v>169</v>
      </c>
      <c r="O13" s="7" t="b">
        <v>0</v>
      </c>
      <c r="P13" s="195"/>
      <c r="Q13" s="196"/>
      <c r="R13" s="199"/>
      <c r="S13" s="200"/>
      <c r="T13" s="189" t="s">
        <v>38</v>
      </c>
      <c r="U13" s="190"/>
      <c r="V13" s="190"/>
      <c r="W13" s="21"/>
      <c r="X13" s="204" t="s">
        <v>14</v>
      </c>
      <c r="Y13" s="179"/>
      <c r="Z13" s="6"/>
      <c r="AA13" s="48"/>
      <c r="AL13" t="str">
        <f>J13&amp;M13</f>
        <v/>
      </c>
      <c r="AM13" t="str">
        <f>W13&amp;Z13</f>
        <v/>
      </c>
    </row>
    <row r="14" spans="1:52" ht="3" customHeight="1" x14ac:dyDescent="0.25">
      <c r="A14" s="43"/>
      <c r="B14" s="9"/>
      <c r="C14" s="185"/>
      <c r="D14" s="191"/>
      <c r="E14" s="185"/>
      <c r="F14" s="186"/>
      <c r="G14" s="180"/>
      <c r="H14" s="181"/>
      <c r="I14" s="181"/>
      <c r="J14" s="182"/>
      <c r="K14" s="180"/>
      <c r="L14" s="181"/>
      <c r="M14" s="194"/>
      <c r="N14" s="58"/>
      <c r="O14" s="10"/>
      <c r="P14" s="185"/>
      <c r="Q14" s="191"/>
      <c r="R14" s="185"/>
      <c r="S14" s="186"/>
      <c r="T14" s="180"/>
      <c r="U14" s="181"/>
      <c r="V14" s="181"/>
      <c r="W14" s="182"/>
      <c r="X14" s="180"/>
      <c r="Y14" s="181"/>
      <c r="Z14" s="194"/>
      <c r="AA14" s="48"/>
    </row>
    <row r="15" spans="1:52" ht="26.1" customHeight="1" x14ac:dyDescent="0.25">
      <c r="A15" s="20">
        <v>150</v>
      </c>
      <c r="B15" s="5" t="b">
        <v>0</v>
      </c>
      <c r="C15" s="195"/>
      <c r="D15" s="196"/>
      <c r="E15" s="199"/>
      <c r="F15" s="200"/>
      <c r="G15" s="189" t="s">
        <v>38</v>
      </c>
      <c r="H15" s="190"/>
      <c r="I15" s="190"/>
      <c r="J15" s="21"/>
      <c r="K15" s="197" t="s">
        <v>14</v>
      </c>
      <c r="L15" s="198"/>
      <c r="M15" s="21"/>
      <c r="N15" s="4">
        <v>170</v>
      </c>
      <c r="O15" s="70" t="b">
        <v>0</v>
      </c>
      <c r="P15" s="195"/>
      <c r="Q15" s="196"/>
      <c r="R15" s="199"/>
      <c r="S15" s="200"/>
      <c r="T15" s="189" t="s">
        <v>38</v>
      </c>
      <c r="U15" s="190"/>
      <c r="V15" s="190"/>
      <c r="W15" s="21"/>
      <c r="X15" s="189" t="s">
        <v>14</v>
      </c>
      <c r="Y15" s="190"/>
      <c r="Z15" s="21"/>
      <c r="AA15" s="48"/>
      <c r="AL15" t="str">
        <f>J15&amp;M15</f>
        <v/>
      </c>
      <c r="AM15" t="str">
        <f>W15&amp;Z15</f>
        <v/>
      </c>
    </row>
    <row r="16" spans="1:52" ht="3" customHeight="1" x14ac:dyDescent="0.25">
      <c r="A16" s="43"/>
      <c r="B16" s="9"/>
      <c r="C16" s="185"/>
      <c r="D16" s="191"/>
      <c r="E16" s="71"/>
      <c r="F16" s="72"/>
      <c r="G16" s="180"/>
      <c r="H16" s="181"/>
      <c r="I16" s="181"/>
      <c r="J16" s="182"/>
      <c r="K16" s="180"/>
      <c r="L16" s="181"/>
      <c r="M16" s="194"/>
      <c r="N16" s="58"/>
      <c r="O16" s="10"/>
      <c r="P16" s="185"/>
      <c r="Q16" s="191"/>
      <c r="R16" s="185"/>
      <c r="S16" s="186"/>
      <c r="T16" s="180"/>
      <c r="U16" s="181"/>
      <c r="V16" s="181"/>
      <c r="W16" s="182"/>
      <c r="X16" s="180"/>
      <c r="Y16" s="181"/>
      <c r="Z16" s="194"/>
      <c r="AA16" s="48"/>
      <c r="AL16" t="str">
        <f>J16&amp;M16</f>
        <v/>
      </c>
      <c r="AM16" t="str">
        <f>W16&amp;Z16</f>
        <v/>
      </c>
    </row>
    <row r="17" spans="1:39" ht="26.1" customHeight="1" x14ac:dyDescent="0.25">
      <c r="A17" s="20">
        <v>151</v>
      </c>
      <c r="B17" s="5" t="b">
        <v>0</v>
      </c>
      <c r="C17" s="195"/>
      <c r="D17" s="196"/>
      <c r="E17" s="199"/>
      <c r="F17" s="200"/>
      <c r="G17" s="189" t="s">
        <v>38</v>
      </c>
      <c r="H17" s="190"/>
      <c r="I17" s="190"/>
      <c r="J17" s="21"/>
      <c r="K17" s="202" t="s">
        <v>14</v>
      </c>
      <c r="L17" s="203"/>
      <c r="M17" s="6"/>
      <c r="N17" s="4">
        <v>171</v>
      </c>
      <c r="O17" s="7" t="b">
        <v>0</v>
      </c>
      <c r="P17" s="195"/>
      <c r="Q17" s="196"/>
      <c r="R17" s="199"/>
      <c r="S17" s="200"/>
      <c r="T17" s="189" t="s">
        <v>38</v>
      </c>
      <c r="U17" s="190"/>
      <c r="V17" s="190"/>
      <c r="W17" s="21"/>
      <c r="X17" s="204" t="s">
        <v>14</v>
      </c>
      <c r="Y17" s="179"/>
      <c r="Z17" s="6"/>
      <c r="AA17" s="48"/>
      <c r="AL17" t="str">
        <f>J17&amp;M17</f>
        <v/>
      </c>
      <c r="AM17" t="str">
        <f>W17&amp;Z17</f>
        <v/>
      </c>
    </row>
    <row r="18" spans="1:39" ht="3" customHeight="1" x14ac:dyDescent="0.25">
      <c r="A18" s="43"/>
      <c r="B18" s="9"/>
      <c r="C18" s="185"/>
      <c r="D18" s="191"/>
      <c r="E18" s="185"/>
      <c r="F18" s="186"/>
      <c r="G18" s="180"/>
      <c r="H18" s="181"/>
      <c r="I18" s="181"/>
      <c r="J18" s="182"/>
      <c r="K18" s="180"/>
      <c r="L18" s="181"/>
      <c r="M18" s="194"/>
      <c r="N18" s="58"/>
      <c r="O18" s="10"/>
      <c r="P18" s="185"/>
      <c r="Q18" s="191"/>
      <c r="R18" s="185"/>
      <c r="S18" s="186"/>
      <c r="T18" s="180"/>
      <c r="U18" s="181"/>
      <c r="V18" s="181"/>
      <c r="W18" s="182"/>
      <c r="X18" s="180"/>
      <c r="Y18" s="181"/>
      <c r="Z18" s="194"/>
      <c r="AA18" s="48"/>
    </row>
    <row r="19" spans="1:39" ht="26.1" customHeight="1" x14ac:dyDescent="0.25">
      <c r="A19" s="20">
        <v>152</v>
      </c>
      <c r="B19" s="5" t="b">
        <v>0</v>
      </c>
      <c r="C19" s="195"/>
      <c r="D19" s="196"/>
      <c r="E19" s="199"/>
      <c r="F19" s="200"/>
      <c r="G19" s="189" t="s">
        <v>38</v>
      </c>
      <c r="H19" s="190"/>
      <c r="I19" s="190"/>
      <c r="J19" s="21"/>
      <c r="K19" s="197" t="s">
        <v>14</v>
      </c>
      <c r="L19" s="198"/>
      <c r="M19" s="21"/>
      <c r="N19" s="4">
        <v>172</v>
      </c>
      <c r="O19" s="7" t="b">
        <v>0</v>
      </c>
      <c r="P19" s="195"/>
      <c r="Q19" s="196"/>
      <c r="R19" s="199"/>
      <c r="S19" s="200"/>
      <c r="T19" s="189" t="s">
        <v>38</v>
      </c>
      <c r="U19" s="190"/>
      <c r="V19" s="190"/>
      <c r="W19" s="21"/>
      <c r="X19" s="189" t="s">
        <v>14</v>
      </c>
      <c r="Y19" s="190"/>
      <c r="Z19" s="21"/>
      <c r="AA19" s="48"/>
      <c r="AL19" t="str">
        <f>J19&amp;M19</f>
        <v/>
      </c>
      <c r="AM19" t="str">
        <f>W19&amp;Z19</f>
        <v/>
      </c>
    </row>
    <row r="20" spans="1:39" ht="3" customHeight="1" x14ac:dyDescent="0.25">
      <c r="A20" s="43"/>
      <c r="B20" s="9"/>
      <c r="C20" s="185"/>
      <c r="D20" s="191"/>
      <c r="E20" s="71"/>
      <c r="F20" s="72"/>
      <c r="G20" s="180"/>
      <c r="H20" s="181"/>
      <c r="I20" s="181"/>
      <c r="J20" s="182"/>
      <c r="K20" s="180"/>
      <c r="L20" s="181"/>
      <c r="M20" s="194"/>
      <c r="N20" s="58"/>
      <c r="O20" s="10"/>
      <c r="P20" s="185"/>
      <c r="Q20" s="191"/>
      <c r="R20" s="185"/>
      <c r="S20" s="186"/>
      <c r="T20" s="180"/>
      <c r="U20" s="181"/>
      <c r="V20" s="181"/>
      <c r="W20" s="182"/>
      <c r="X20" s="180"/>
      <c r="Y20" s="181"/>
      <c r="Z20" s="194"/>
      <c r="AA20" s="48"/>
      <c r="AL20" t="str">
        <f>J20&amp;M20</f>
        <v/>
      </c>
      <c r="AM20" t="str">
        <f>W20&amp;Z20</f>
        <v/>
      </c>
    </row>
    <row r="21" spans="1:39" ht="26.1" customHeight="1" x14ac:dyDescent="0.25">
      <c r="A21" s="20">
        <v>153</v>
      </c>
      <c r="B21" s="5" t="b">
        <v>0</v>
      </c>
      <c r="C21" s="195"/>
      <c r="D21" s="196"/>
      <c r="E21" s="199"/>
      <c r="F21" s="200"/>
      <c r="G21" s="189" t="s">
        <v>38</v>
      </c>
      <c r="H21" s="190"/>
      <c r="I21" s="190"/>
      <c r="J21" s="21"/>
      <c r="K21" s="202" t="s">
        <v>14</v>
      </c>
      <c r="L21" s="203"/>
      <c r="M21" s="6"/>
      <c r="N21" s="4">
        <v>173</v>
      </c>
      <c r="O21" s="7" t="b">
        <v>0</v>
      </c>
      <c r="P21" s="195"/>
      <c r="Q21" s="196"/>
      <c r="R21" s="199"/>
      <c r="S21" s="200"/>
      <c r="T21" s="189" t="s">
        <v>38</v>
      </c>
      <c r="U21" s="190"/>
      <c r="V21" s="190"/>
      <c r="W21" s="21"/>
      <c r="X21" s="204" t="s">
        <v>14</v>
      </c>
      <c r="Y21" s="179"/>
      <c r="Z21" s="6"/>
      <c r="AA21" s="48"/>
      <c r="AL21" t="str">
        <f>J21&amp;M21</f>
        <v/>
      </c>
      <c r="AM21" t="str">
        <f>W21&amp;Z21</f>
        <v/>
      </c>
    </row>
    <row r="22" spans="1:39" ht="3" customHeight="1" x14ac:dyDescent="0.25">
      <c r="A22" s="43">
        <v>34</v>
      </c>
      <c r="B22" s="9"/>
      <c r="C22" s="185"/>
      <c r="D22" s="191"/>
      <c r="E22" s="185"/>
      <c r="F22" s="186"/>
      <c r="G22" s="180"/>
      <c r="H22" s="181"/>
      <c r="I22" s="181"/>
      <c r="J22" s="182"/>
      <c r="K22" s="180"/>
      <c r="L22" s="181"/>
      <c r="M22" s="194"/>
      <c r="N22" s="58"/>
      <c r="O22" s="10"/>
      <c r="P22" s="185"/>
      <c r="Q22" s="191"/>
      <c r="R22" s="185"/>
      <c r="S22" s="186"/>
      <c r="T22" s="180"/>
      <c r="U22" s="181"/>
      <c r="V22" s="181"/>
      <c r="W22" s="182"/>
      <c r="X22" s="180"/>
      <c r="Y22" s="181"/>
      <c r="Z22" s="194"/>
      <c r="AA22" s="48"/>
    </row>
    <row r="23" spans="1:39" ht="26.1" customHeight="1" x14ac:dyDescent="0.25">
      <c r="A23" s="20">
        <v>154</v>
      </c>
      <c r="B23" s="5" t="b">
        <v>0</v>
      </c>
      <c r="C23" s="195"/>
      <c r="D23" s="196"/>
      <c r="E23" s="199"/>
      <c r="F23" s="200"/>
      <c r="G23" s="189" t="s">
        <v>38</v>
      </c>
      <c r="H23" s="190"/>
      <c r="I23" s="190"/>
      <c r="J23" s="21"/>
      <c r="K23" s="197" t="s">
        <v>14</v>
      </c>
      <c r="L23" s="198"/>
      <c r="M23" s="21"/>
      <c r="N23" s="4">
        <v>174</v>
      </c>
      <c r="O23" s="7" t="b">
        <v>0</v>
      </c>
      <c r="P23" s="195"/>
      <c r="Q23" s="196"/>
      <c r="R23" s="199"/>
      <c r="S23" s="200"/>
      <c r="T23" s="189" t="s">
        <v>38</v>
      </c>
      <c r="U23" s="190"/>
      <c r="V23" s="190"/>
      <c r="W23" s="21"/>
      <c r="X23" s="189" t="s">
        <v>14</v>
      </c>
      <c r="Y23" s="190"/>
      <c r="Z23" s="21"/>
      <c r="AA23" s="48"/>
      <c r="AL23" t="str">
        <f>J23&amp;M23</f>
        <v/>
      </c>
      <c r="AM23" t="str">
        <f>W23&amp;Z23</f>
        <v/>
      </c>
    </row>
    <row r="24" spans="1:39" ht="3" customHeight="1" x14ac:dyDescent="0.25">
      <c r="A24" s="43"/>
      <c r="B24" s="9"/>
      <c r="C24" s="185"/>
      <c r="D24" s="191"/>
      <c r="E24" s="71"/>
      <c r="F24" s="72"/>
      <c r="G24" s="180"/>
      <c r="H24" s="181"/>
      <c r="I24" s="181"/>
      <c r="J24" s="182"/>
      <c r="K24" s="180"/>
      <c r="L24" s="181"/>
      <c r="M24" s="194"/>
      <c r="N24" s="58"/>
      <c r="O24" s="10"/>
      <c r="P24" s="185"/>
      <c r="Q24" s="191"/>
      <c r="R24" s="185"/>
      <c r="S24" s="186"/>
      <c r="T24" s="180"/>
      <c r="U24" s="181"/>
      <c r="V24" s="181"/>
      <c r="W24" s="182"/>
      <c r="X24" s="180"/>
      <c r="Y24" s="181"/>
      <c r="Z24" s="194"/>
      <c r="AA24" s="48"/>
      <c r="AL24" t="str">
        <f>J24&amp;M24</f>
        <v/>
      </c>
      <c r="AM24" t="str">
        <f>W24&amp;Z24</f>
        <v/>
      </c>
    </row>
    <row r="25" spans="1:39" ht="26.1" customHeight="1" x14ac:dyDescent="0.25">
      <c r="A25" s="20">
        <v>155</v>
      </c>
      <c r="B25" s="5" t="b">
        <v>0</v>
      </c>
      <c r="C25" s="195"/>
      <c r="D25" s="196"/>
      <c r="E25" s="199"/>
      <c r="F25" s="200"/>
      <c r="G25" s="189" t="s">
        <v>38</v>
      </c>
      <c r="H25" s="190"/>
      <c r="I25" s="190"/>
      <c r="J25" s="21"/>
      <c r="K25" s="202" t="s">
        <v>14</v>
      </c>
      <c r="L25" s="203"/>
      <c r="M25" s="6"/>
      <c r="N25" s="4">
        <v>175</v>
      </c>
      <c r="O25" s="7" t="b">
        <v>0</v>
      </c>
      <c r="P25" s="195"/>
      <c r="Q25" s="196"/>
      <c r="R25" s="199"/>
      <c r="S25" s="200"/>
      <c r="T25" s="189" t="s">
        <v>38</v>
      </c>
      <c r="U25" s="190"/>
      <c r="V25" s="190"/>
      <c r="W25" s="21"/>
      <c r="X25" s="204" t="s">
        <v>14</v>
      </c>
      <c r="Y25" s="179"/>
      <c r="Z25" s="6"/>
      <c r="AA25" s="48"/>
      <c r="AL25" t="str">
        <f>J25&amp;M25</f>
        <v/>
      </c>
      <c r="AM25" t="str">
        <f>W25&amp;Z25</f>
        <v/>
      </c>
    </row>
    <row r="26" spans="1:39" ht="3" customHeight="1" x14ac:dyDescent="0.25">
      <c r="A26" s="43"/>
      <c r="B26" s="9"/>
      <c r="C26" s="185"/>
      <c r="D26" s="191"/>
      <c r="E26" s="185"/>
      <c r="F26" s="186"/>
      <c r="G26" s="180"/>
      <c r="H26" s="181"/>
      <c r="I26" s="181"/>
      <c r="J26" s="182"/>
      <c r="K26" s="180"/>
      <c r="L26" s="181"/>
      <c r="M26" s="194"/>
      <c r="N26" s="58">
        <v>56</v>
      </c>
      <c r="O26" s="10"/>
      <c r="P26" s="185"/>
      <c r="Q26" s="191"/>
      <c r="R26" s="185"/>
      <c r="S26" s="186"/>
      <c r="T26" s="180"/>
      <c r="U26" s="181"/>
      <c r="V26" s="181"/>
      <c r="W26" s="182"/>
      <c r="X26" s="180"/>
      <c r="Y26" s="181"/>
      <c r="Z26" s="194"/>
      <c r="AA26" s="48"/>
    </row>
    <row r="27" spans="1:39" ht="26.1" customHeight="1" x14ac:dyDescent="0.25">
      <c r="A27" s="20">
        <v>156</v>
      </c>
      <c r="B27" s="5" t="b">
        <v>0</v>
      </c>
      <c r="C27" s="195"/>
      <c r="D27" s="196"/>
      <c r="E27" s="199"/>
      <c r="F27" s="200"/>
      <c r="G27" s="189" t="s">
        <v>38</v>
      </c>
      <c r="H27" s="190"/>
      <c r="I27" s="190"/>
      <c r="J27" s="21"/>
      <c r="K27" s="197" t="s">
        <v>14</v>
      </c>
      <c r="L27" s="198"/>
      <c r="M27" s="21"/>
      <c r="N27" s="4">
        <v>176</v>
      </c>
      <c r="O27" s="7" t="b">
        <v>0</v>
      </c>
      <c r="P27" s="195"/>
      <c r="Q27" s="196"/>
      <c r="R27" s="199"/>
      <c r="S27" s="200"/>
      <c r="T27" s="189" t="s">
        <v>38</v>
      </c>
      <c r="U27" s="190"/>
      <c r="V27" s="190"/>
      <c r="W27" s="21"/>
      <c r="X27" s="189" t="s">
        <v>14</v>
      </c>
      <c r="Y27" s="190"/>
      <c r="Z27" s="21"/>
      <c r="AA27" s="48"/>
      <c r="AL27" t="str">
        <f>J27&amp;M27</f>
        <v/>
      </c>
      <c r="AM27" t="str">
        <f>W27&amp;Z27</f>
        <v/>
      </c>
    </row>
    <row r="28" spans="1:39" ht="3" customHeight="1" x14ac:dyDescent="0.25">
      <c r="A28" s="43"/>
      <c r="B28" s="9"/>
      <c r="C28" s="185"/>
      <c r="D28" s="191"/>
      <c r="E28" s="71"/>
      <c r="F28" s="72"/>
      <c r="G28" s="180"/>
      <c r="H28" s="181"/>
      <c r="I28" s="181"/>
      <c r="J28" s="182"/>
      <c r="K28" s="180"/>
      <c r="L28" s="181"/>
      <c r="M28" s="194"/>
      <c r="N28" s="58"/>
      <c r="O28" s="10"/>
      <c r="P28" s="185"/>
      <c r="Q28" s="191"/>
      <c r="R28" s="185"/>
      <c r="S28" s="186"/>
      <c r="T28" s="180"/>
      <c r="U28" s="181"/>
      <c r="V28" s="181"/>
      <c r="W28" s="182"/>
      <c r="X28" s="180"/>
      <c r="Y28" s="181"/>
      <c r="Z28" s="194"/>
      <c r="AA28" s="48"/>
      <c r="AL28" t="str">
        <f>J28&amp;M28</f>
        <v/>
      </c>
      <c r="AM28" t="str">
        <f>W28&amp;Z28</f>
        <v/>
      </c>
    </row>
    <row r="29" spans="1:39" ht="26.1" customHeight="1" x14ac:dyDescent="0.25">
      <c r="A29" s="20">
        <v>157</v>
      </c>
      <c r="B29" s="5" t="b">
        <v>0</v>
      </c>
      <c r="C29" s="195"/>
      <c r="D29" s="196"/>
      <c r="E29" s="199"/>
      <c r="F29" s="200"/>
      <c r="G29" s="189" t="s">
        <v>38</v>
      </c>
      <c r="H29" s="190"/>
      <c r="I29" s="190"/>
      <c r="J29" s="21"/>
      <c r="K29" s="202" t="s">
        <v>14</v>
      </c>
      <c r="L29" s="203"/>
      <c r="M29" s="6"/>
      <c r="N29" s="4">
        <v>177</v>
      </c>
      <c r="O29" s="7" t="b">
        <v>0</v>
      </c>
      <c r="P29" s="195"/>
      <c r="Q29" s="196"/>
      <c r="R29" s="199"/>
      <c r="S29" s="200"/>
      <c r="T29" s="189" t="s">
        <v>38</v>
      </c>
      <c r="U29" s="190"/>
      <c r="V29" s="190"/>
      <c r="W29" s="21"/>
      <c r="X29" s="204" t="s">
        <v>14</v>
      </c>
      <c r="Y29" s="179"/>
      <c r="Z29" s="6"/>
      <c r="AA29" s="48"/>
      <c r="AL29" t="str">
        <f>J29&amp;M29</f>
        <v/>
      </c>
      <c r="AM29" t="str">
        <f>W29&amp;Z29</f>
        <v/>
      </c>
    </row>
    <row r="30" spans="1:39" ht="3" customHeight="1" x14ac:dyDescent="0.25">
      <c r="A30" s="43"/>
      <c r="B30" s="9"/>
      <c r="C30" s="185"/>
      <c r="D30" s="191"/>
      <c r="E30" s="185"/>
      <c r="F30" s="186"/>
      <c r="G30" s="180"/>
      <c r="H30" s="181"/>
      <c r="I30" s="181"/>
      <c r="J30" s="182"/>
      <c r="K30" s="180"/>
      <c r="L30" s="181"/>
      <c r="M30" s="194"/>
      <c r="N30" s="58"/>
      <c r="O30" s="10"/>
      <c r="P30" s="185"/>
      <c r="Q30" s="191"/>
      <c r="R30" s="185"/>
      <c r="S30" s="186"/>
      <c r="T30" s="180"/>
      <c r="U30" s="181"/>
      <c r="V30" s="181"/>
      <c r="W30" s="182"/>
      <c r="X30" s="180"/>
      <c r="Y30" s="181"/>
      <c r="Z30" s="194"/>
      <c r="AA30" s="48"/>
    </row>
    <row r="31" spans="1:39" ht="26.1" customHeight="1" x14ac:dyDescent="0.25">
      <c r="A31" s="20">
        <v>158</v>
      </c>
      <c r="B31" s="5" t="b">
        <v>0</v>
      </c>
      <c r="C31" s="195"/>
      <c r="D31" s="196"/>
      <c r="E31" s="199"/>
      <c r="F31" s="200"/>
      <c r="G31" s="189" t="s">
        <v>38</v>
      </c>
      <c r="H31" s="190"/>
      <c r="I31" s="190"/>
      <c r="J31" s="21"/>
      <c r="K31" s="197" t="s">
        <v>14</v>
      </c>
      <c r="L31" s="198"/>
      <c r="M31" s="21"/>
      <c r="N31" s="4">
        <v>178</v>
      </c>
      <c r="O31" s="7" t="b">
        <v>0</v>
      </c>
      <c r="P31" s="195"/>
      <c r="Q31" s="196"/>
      <c r="R31" s="199"/>
      <c r="S31" s="200"/>
      <c r="T31" s="189" t="s">
        <v>38</v>
      </c>
      <c r="U31" s="190"/>
      <c r="V31" s="190"/>
      <c r="W31" s="21"/>
      <c r="X31" s="189" t="s">
        <v>14</v>
      </c>
      <c r="Y31" s="190"/>
      <c r="Z31" s="21"/>
      <c r="AA31" s="48"/>
      <c r="AL31" t="str">
        <f>J31&amp;M31</f>
        <v/>
      </c>
      <c r="AM31" t="str">
        <f>W31&amp;Z31</f>
        <v/>
      </c>
    </row>
    <row r="32" spans="1:39" ht="3" customHeight="1" x14ac:dyDescent="0.25">
      <c r="A32" s="43"/>
      <c r="B32" s="9"/>
      <c r="C32" s="185"/>
      <c r="D32" s="191"/>
      <c r="E32" s="71"/>
      <c r="F32" s="72"/>
      <c r="G32" s="180"/>
      <c r="H32" s="181"/>
      <c r="I32" s="181"/>
      <c r="J32" s="182"/>
      <c r="K32" s="180"/>
      <c r="L32" s="181"/>
      <c r="M32" s="194"/>
      <c r="N32" s="58"/>
      <c r="O32" s="10"/>
      <c r="P32" s="185"/>
      <c r="Q32" s="191"/>
      <c r="R32" s="185"/>
      <c r="S32" s="186"/>
      <c r="T32" s="180"/>
      <c r="U32" s="181"/>
      <c r="V32" s="181"/>
      <c r="W32" s="182"/>
      <c r="X32" s="180"/>
      <c r="Y32" s="181"/>
      <c r="Z32" s="194"/>
      <c r="AA32" s="48"/>
      <c r="AL32" t="str">
        <f>J32&amp;M32</f>
        <v/>
      </c>
      <c r="AM32" t="str">
        <f>W32&amp;Z32</f>
        <v/>
      </c>
    </row>
    <row r="33" spans="1:39" ht="26.1" customHeight="1" x14ac:dyDescent="0.25">
      <c r="A33" s="20">
        <v>159</v>
      </c>
      <c r="B33" s="5" t="b">
        <v>0</v>
      </c>
      <c r="C33" s="195"/>
      <c r="D33" s="196"/>
      <c r="E33" s="199"/>
      <c r="F33" s="200"/>
      <c r="G33" s="189" t="s">
        <v>38</v>
      </c>
      <c r="H33" s="190"/>
      <c r="I33" s="190"/>
      <c r="J33" s="21"/>
      <c r="K33" s="202" t="s">
        <v>14</v>
      </c>
      <c r="L33" s="203"/>
      <c r="M33" s="6"/>
      <c r="N33" s="4">
        <v>179</v>
      </c>
      <c r="O33" s="7" t="b">
        <v>0</v>
      </c>
      <c r="P33" s="195"/>
      <c r="Q33" s="196"/>
      <c r="R33" s="199"/>
      <c r="S33" s="200"/>
      <c r="T33" s="189" t="s">
        <v>38</v>
      </c>
      <c r="U33" s="190"/>
      <c r="V33" s="190"/>
      <c r="W33" s="21"/>
      <c r="X33" s="204" t="s">
        <v>14</v>
      </c>
      <c r="Y33" s="179"/>
      <c r="Z33" s="6"/>
      <c r="AA33" s="48"/>
      <c r="AL33" t="str">
        <f>J33&amp;M33</f>
        <v/>
      </c>
      <c r="AM33" t="str">
        <f>W33&amp;Z33</f>
        <v/>
      </c>
    </row>
    <row r="34" spans="1:39" ht="3" customHeight="1" x14ac:dyDescent="0.25">
      <c r="A34" s="43"/>
      <c r="B34" s="9"/>
      <c r="C34" s="185"/>
      <c r="D34" s="191"/>
      <c r="E34" s="185"/>
      <c r="F34" s="186"/>
      <c r="G34" s="180"/>
      <c r="H34" s="181"/>
      <c r="I34" s="181"/>
      <c r="J34" s="182"/>
      <c r="K34" s="180"/>
      <c r="L34" s="181"/>
      <c r="M34" s="194"/>
      <c r="N34" s="58"/>
      <c r="O34" s="10"/>
      <c r="P34" s="185"/>
      <c r="Q34" s="191"/>
      <c r="R34" s="185"/>
      <c r="S34" s="186"/>
      <c r="T34" s="180"/>
      <c r="U34" s="181"/>
      <c r="V34" s="181"/>
      <c r="W34" s="182"/>
      <c r="X34" s="180"/>
      <c r="Y34" s="181"/>
      <c r="Z34" s="194"/>
      <c r="AA34" s="48"/>
    </row>
    <row r="35" spans="1:39" ht="26.1" customHeight="1" x14ac:dyDescent="0.25">
      <c r="A35" s="20">
        <v>160</v>
      </c>
      <c r="B35" s="5" t="b">
        <v>0</v>
      </c>
      <c r="C35" s="195"/>
      <c r="D35" s="196"/>
      <c r="E35" s="199"/>
      <c r="F35" s="200"/>
      <c r="G35" s="189" t="s">
        <v>38</v>
      </c>
      <c r="H35" s="190"/>
      <c r="I35" s="190"/>
      <c r="J35" s="21"/>
      <c r="K35" s="197" t="s">
        <v>14</v>
      </c>
      <c r="L35" s="198"/>
      <c r="M35" s="21"/>
      <c r="N35" s="4">
        <v>180</v>
      </c>
      <c r="O35" s="7" t="b">
        <v>0</v>
      </c>
      <c r="P35" s="195"/>
      <c r="Q35" s="196"/>
      <c r="R35" s="199"/>
      <c r="S35" s="200"/>
      <c r="T35" s="189" t="s">
        <v>38</v>
      </c>
      <c r="U35" s="190"/>
      <c r="V35" s="190"/>
      <c r="W35" s="21"/>
      <c r="X35" s="189" t="s">
        <v>14</v>
      </c>
      <c r="Y35" s="190"/>
      <c r="Z35" s="21"/>
      <c r="AA35" s="48"/>
      <c r="AL35" t="str">
        <f>J35&amp;M35</f>
        <v/>
      </c>
      <c r="AM35" t="str">
        <f>W35&amp;Z35</f>
        <v/>
      </c>
    </row>
    <row r="36" spans="1:39" ht="3" customHeight="1" x14ac:dyDescent="0.25">
      <c r="A36" s="43"/>
      <c r="B36" s="9"/>
      <c r="C36" s="185"/>
      <c r="D36" s="191"/>
      <c r="E36" s="71"/>
      <c r="F36" s="72"/>
      <c r="G36" s="180"/>
      <c r="H36" s="181"/>
      <c r="I36" s="181"/>
      <c r="J36" s="182"/>
      <c r="K36" s="180"/>
      <c r="L36" s="181"/>
      <c r="M36" s="194"/>
      <c r="N36" s="58"/>
      <c r="O36" s="10"/>
      <c r="P36" s="185"/>
      <c r="Q36" s="191"/>
      <c r="R36" s="185"/>
      <c r="S36" s="186"/>
      <c r="T36" s="180"/>
      <c r="U36" s="181"/>
      <c r="V36" s="181"/>
      <c r="W36" s="182"/>
      <c r="X36" s="180"/>
      <c r="Y36" s="181"/>
      <c r="Z36" s="194"/>
      <c r="AA36" s="48"/>
      <c r="AL36" t="str">
        <f>J36&amp;M36</f>
        <v/>
      </c>
      <c r="AM36" t="str">
        <f>W36&amp;Z36</f>
        <v/>
      </c>
    </row>
    <row r="37" spans="1:39" ht="26.1" customHeight="1" x14ac:dyDescent="0.25">
      <c r="A37" s="20">
        <v>161</v>
      </c>
      <c r="B37" s="5" t="b">
        <v>0</v>
      </c>
      <c r="C37" s="195"/>
      <c r="D37" s="196"/>
      <c r="E37" s="199"/>
      <c r="F37" s="200"/>
      <c r="G37" s="189" t="s">
        <v>38</v>
      </c>
      <c r="H37" s="190"/>
      <c r="I37" s="190"/>
      <c r="J37" s="21"/>
      <c r="K37" s="202" t="s">
        <v>14</v>
      </c>
      <c r="L37" s="203"/>
      <c r="M37" s="6"/>
      <c r="N37" s="4">
        <v>181</v>
      </c>
      <c r="O37" s="7" t="b">
        <v>0</v>
      </c>
      <c r="P37" s="195"/>
      <c r="Q37" s="196"/>
      <c r="R37" s="199"/>
      <c r="S37" s="200"/>
      <c r="T37" s="189" t="s">
        <v>38</v>
      </c>
      <c r="U37" s="190"/>
      <c r="V37" s="190"/>
      <c r="W37" s="21"/>
      <c r="X37" s="204" t="s">
        <v>14</v>
      </c>
      <c r="Y37" s="179"/>
      <c r="Z37" s="6"/>
      <c r="AA37" s="48"/>
      <c r="AL37" t="str">
        <f>J37&amp;M37</f>
        <v/>
      </c>
      <c r="AM37" t="str">
        <f>W37&amp;Z37</f>
        <v/>
      </c>
    </row>
    <row r="38" spans="1:39" ht="3" customHeight="1" x14ac:dyDescent="0.25">
      <c r="A38" s="43"/>
      <c r="B38" s="9"/>
      <c r="C38" s="185"/>
      <c r="D38" s="191"/>
      <c r="E38" s="185"/>
      <c r="F38" s="186"/>
      <c r="G38" s="180"/>
      <c r="H38" s="181"/>
      <c r="I38" s="181"/>
      <c r="J38" s="182"/>
      <c r="K38" s="180"/>
      <c r="L38" s="181"/>
      <c r="M38" s="194"/>
      <c r="N38" s="58"/>
      <c r="O38" s="10"/>
      <c r="P38" s="185"/>
      <c r="Q38" s="191"/>
      <c r="R38" s="185"/>
      <c r="S38" s="186"/>
      <c r="T38" s="180"/>
      <c r="U38" s="181"/>
      <c r="V38" s="181"/>
      <c r="W38" s="182"/>
      <c r="X38" s="180"/>
      <c r="Y38" s="181"/>
      <c r="Z38" s="194"/>
      <c r="AA38" s="48"/>
    </row>
    <row r="39" spans="1:39" ht="26.1" customHeight="1" x14ac:dyDescent="0.25">
      <c r="A39" s="20">
        <v>162</v>
      </c>
      <c r="B39" s="5" t="b">
        <v>0</v>
      </c>
      <c r="C39" s="195"/>
      <c r="D39" s="196"/>
      <c r="E39" s="199"/>
      <c r="F39" s="200"/>
      <c r="G39" s="189" t="s">
        <v>38</v>
      </c>
      <c r="H39" s="190"/>
      <c r="I39" s="190"/>
      <c r="J39" s="21"/>
      <c r="K39" s="197" t="s">
        <v>14</v>
      </c>
      <c r="L39" s="198"/>
      <c r="M39" s="21"/>
      <c r="N39" s="4">
        <v>182</v>
      </c>
      <c r="O39" s="7" t="b">
        <v>0</v>
      </c>
      <c r="P39" s="195"/>
      <c r="Q39" s="196"/>
      <c r="R39" s="199"/>
      <c r="S39" s="200"/>
      <c r="T39" s="189" t="s">
        <v>38</v>
      </c>
      <c r="U39" s="190"/>
      <c r="V39" s="190"/>
      <c r="W39" s="21"/>
      <c r="X39" s="189" t="s">
        <v>14</v>
      </c>
      <c r="Y39" s="190"/>
      <c r="Z39" s="21"/>
      <c r="AA39" s="48"/>
      <c r="AL39" t="str">
        <f>J39&amp;M39</f>
        <v/>
      </c>
      <c r="AM39" t="str">
        <f>W39&amp;Z39</f>
        <v/>
      </c>
    </row>
    <row r="40" spans="1:39" ht="3" customHeight="1" x14ac:dyDescent="0.25">
      <c r="A40" s="43"/>
      <c r="B40" s="9"/>
      <c r="C40" s="185"/>
      <c r="D40" s="191"/>
      <c r="E40" s="71"/>
      <c r="F40" s="72"/>
      <c r="G40" s="180"/>
      <c r="H40" s="181"/>
      <c r="I40" s="181"/>
      <c r="J40" s="182"/>
      <c r="K40" s="180"/>
      <c r="L40" s="181"/>
      <c r="M40" s="194"/>
      <c r="N40" s="58"/>
      <c r="O40" s="10"/>
      <c r="P40" s="185"/>
      <c r="Q40" s="191"/>
      <c r="R40" s="185"/>
      <c r="S40" s="186"/>
      <c r="T40" s="180"/>
      <c r="U40" s="181"/>
      <c r="V40" s="181"/>
      <c r="W40" s="182"/>
      <c r="X40" s="180"/>
      <c r="Y40" s="181"/>
      <c r="Z40" s="194"/>
      <c r="AA40" s="48"/>
      <c r="AL40" t="str">
        <f>J40&amp;M40</f>
        <v/>
      </c>
      <c r="AM40" t="str">
        <f>W40&amp;Z40</f>
        <v/>
      </c>
    </row>
    <row r="41" spans="1:39" ht="26.1" customHeight="1" x14ac:dyDescent="0.25">
      <c r="A41" s="20">
        <v>163</v>
      </c>
      <c r="B41" s="5" t="b">
        <v>0</v>
      </c>
      <c r="C41" s="195"/>
      <c r="D41" s="196"/>
      <c r="E41" s="199"/>
      <c r="F41" s="200"/>
      <c r="G41" s="189" t="s">
        <v>38</v>
      </c>
      <c r="H41" s="190"/>
      <c r="I41" s="190"/>
      <c r="J41" s="21"/>
      <c r="K41" s="202" t="s">
        <v>14</v>
      </c>
      <c r="L41" s="203"/>
      <c r="M41" s="6"/>
      <c r="N41" s="4">
        <v>183</v>
      </c>
      <c r="O41" s="7" t="b">
        <v>0</v>
      </c>
      <c r="P41" s="195"/>
      <c r="Q41" s="196"/>
      <c r="R41" s="199"/>
      <c r="S41" s="200"/>
      <c r="T41" s="189" t="s">
        <v>38</v>
      </c>
      <c r="U41" s="190"/>
      <c r="V41" s="190"/>
      <c r="W41" s="21"/>
      <c r="X41" s="204" t="s">
        <v>14</v>
      </c>
      <c r="Y41" s="179"/>
      <c r="Z41" s="6"/>
      <c r="AA41" s="48"/>
      <c r="AL41" t="str">
        <f>J41&amp;M41</f>
        <v/>
      </c>
      <c r="AM41" t="str">
        <f>W41&amp;Z41</f>
        <v/>
      </c>
    </row>
    <row r="42" spans="1:39" ht="3" customHeight="1" x14ac:dyDescent="0.25">
      <c r="A42" s="43"/>
      <c r="B42" s="9"/>
      <c r="C42" s="185"/>
      <c r="D42" s="191"/>
      <c r="E42" s="185"/>
      <c r="F42" s="186"/>
      <c r="G42" s="180"/>
      <c r="H42" s="181"/>
      <c r="I42" s="181"/>
      <c r="J42" s="182"/>
      <c r="K42" s="180"/>
      <c r="L42" s="181"/>
      <c r="M42" s="194"/>
      <c r="N42" s="58"/>
      <c r="O42" s="10"/>
      <c r="P42" s="185"/>
      <c r="Q42" s="191"/>
      <c r="R42" s="185"/>
      <c r="S42" s="186"/>
      <c r="T42" s="180"/>
      <c r="U42" s="181"/>
      <c r="V42" s="181"/>
      <c r="W42" s="182"/>
      <c r="X42" s="180"/>
      <c r="Y42" s="181"/>
      <c r="Z42" s="194"/>
      <c r="AA42" s="48"/>
    </row>
    <row r="43" spans="1:39" ht="26.1" customHeight="1" x14ac:dyDescent="0.25">
      <c r="A43" s="20">
        <v>164</v>
      </c>
      <c r="B43" s="5" t="b">
        <v>0</v>
      </c>
      <c r="C43" s="195"/>
      <c r="D43" s="196"/>
      <c r="E43" s="199"/>
      <c r="F43" s="200"/>
      <c r="G43" s="189" t="s">
        <v>38</v>
      </c>
      <c r="H43" s="190"/>
      <c r="I43" s="190"/>
      <c r="J43" s="21"/>
      <c r="K43" s="197" t="s">
        <v>14</v>
      </c>
      <c r="L43" s="198"/>
      <c r="M43" s="21"/>
      <c r="N43" s="4">
        <v>184</v>
      </c>
      <c r="O43" s="7" t="b">
        <v>0</v>
      </c>
      <c r="P43" s="195"/>
      <c r="Q43" s="196"/>
      <c r="R43" s="199"/>
      <c r="S43" s="200"/>
      <c r="T43" s="189" t="s">
        <v>38</v>
      </c>
      <c r="U43" s="190"/>
      <c r="V43" s="190"/>
      <c r="W43" s="21"/>
      <c r="X43" s="189" t="s">
        <v>14</v>
      </c>
      <c r="Y43" s="190"/>
      <c r="Z43" s="21"/>
      <c r="AA43" s="48"/>
      <c r="AL43" t="str">
        <f>J43&amp;M43</f>
        <v/>
      </c>
      <c r="AM43" t="str">
        <f>W43&amp;Z43</f>
        <v/>
      </c>
    </row>
    <row r="44" spans="1:39" ht="3" customHeight="1" x14ac:dyDescent="0.25">
      <c r="A44" s="43"/>
      <c r="B44" s="9"/>
      <c r="C44" s="185"/>
      <c r="D44" s="191"/>
      <c r="E44" s="71"/>
      <c r="F44" s="72"/>
      <c r="G44" s="180"/>
      <c r="H44" s="181"/>
      <c r="I44" s="181"/>
      <c r="J44" s="182"/>
      <c r="K44" s="180"/>
      <c r="L44" s="181"/>
      <c r="M44" s="194"/>
      <c r="N44" s="58"/>
      <c r="O44" s="10"/>
      <c r="P44" s="185"/>
      <c r="Q44" s="191"/>
      <c r="R44" s="185"/>
      <c r="S44" s="186"/>
      <c r="T44" s="180"/>
      <c r="U44" s="181"/>
      <c r="V44" s="181"/>
      <c r="W44" s="182"/>
      <c r="X44" s="180"/>
      <c r="Y44" s="181"/>
      <c r="Z44" s="194"/>
      <c r="AA44" s="48"/>
      <c r="AL44" t="str">
        <f>J44&amp;M44</f>
        <v/>
      </c>
      <c r="AM44" t="str">
        <f>W44&amp;Z44</f>
        <v/>
      </c>
    </row>
    <row r="45" spans="1:39" ht="26.1" customHeight="1" x14ac:dyDescent="0.25">
      <c r="A45" s="20">
        <v>165</v>
      </c>
      <c r="B45" s="5" t="b">
        <v>0</v>
      </c>
      <c r="C45" s="195"/>
      <c r="D45" s="196"/>
      <c r="E45" s="199"/>
      <c r="F45" s="200"/>
      <c r="G45" s="189" t="s">
        <v>38</v>
      </c>
      <c r="H45" s="190"/>
      <c r="I45" s="190"/>
      <c r="J45" s="21"/>
      <c r="K45" s="202" t="s">
        <v>14</v>
      </c>
      <c r="L45" s="203"/>
      <c r="M45" s="6"/>
      <c r="N45" s="4">
        <v>185</v>
      </c>
      <c r="O45" s="7" t="b">
        <v>0</v>
      </c>
      <c r="P45" s="195"/>
      <c r="Q45" s="196"/>
      <c r="R45" s="199"/>
      <c r="S45" s="200"/>
      <c r="T45" s="189" t="s">
        <v>38</v>
      </c>
      <c r="U45" s="190"/>
      <c r="V45" s="190"/>
      <c r="W45" s="21"/>
      <c r="X45" s="204" t="s">
        <v>14</v>
      </c>
      <c r="Y45" s="179"/>
      <c r="Z45" s="6"/>
      <c r="AA45" s="48"/>
      <c r="AL45" t="str">
        <f>J45&amp;M45</f>
        <v/>
      </c>
      <c r="AM45" t="str">
        <f>W45&amp;Z45</f>
        <v/>
      </c>
    </row>
    <row r="46" spans="1:39" ht="3" customHeight="1" x14ac:dyDescent="0.25">
      <c r="A46" s="43"/>
      <c r="B46" s="9"/>
      <c r="C46" s="185"/>
      <c r="D46" s="191"/>
      <c r="E46" s="185"/>
      <c r="F46" s="186"/>
      <c r="G46" s="180"/>
      <c r="H46" s="181"/>
      <c r="I46" s="181"/>
      <c r="J46" s="182"/>
      <c r="K46" s="180"/>
      <c r="L46" s="181"/>
      <c r="M46" s="194"/>
      <c r="N46" s="58"/>
      <c r="O46" s="10"/>
      <c r="P46" s="185"/>
      <c r="Q46" s="191"/>
      <c r="R46" s="185"/>
      <c r="S46" s="186"/>
      <c r="T46" s="180"/>
      <c r="U46" s="181"/>
      <c r="V46" s="181"/>
      <c r="W46" s="182"/>
      <c r="X46" s="180"/>
      <c r="Y46" s="181"/>
      <c r="Z46" s="194"/>
      <c r="AA46" s="48"/>
    </row>
    <row r="47" spans="1:39" ht="26.1" customHeight="1" x14ac:dyDescent="0.25">
      <c r="A47" s="20">
        <v>166</v>
      </c>
      <c r="B47" s="5" t="b">
        <v>0</v>
      </c>
      <c r="C47" s="195"/>
      <c r="D47" s="196"/>
      <c r="E47" s="199"/>
      <c r="F47" s="200"/>
      <c r="G47" s="189" t="s">
        <v>38</v>
      </c>
      <c r="H47" s="190"/>
      <c r="I47" s="190"/>
      <c r="J47" s="21"/>
      <c r="K47" s="197" t="s">
        <v>14</v>
      </c>
      <c r="L47" s="198"/>
      <c r="M47" s="21"/>
      <c r="N47" s="4">
        <v>186</v>
      </c>
      <c r="O47" s="7" t="b">
        <v>0</v>
      </c>
      <c r="P47" s="195"/>
      <c r="Q47" s="196"/>
      <c r="R47" s="199"/>
      <c r="S47" s="200"/>
      <c r="T47" s="189" t="s">
        <v>38</v>
      </c>
      <c r="U47" s="190"/>
      <c r="V47" s="190"/>
      <c r="W47" s="21"/>
      <c r="X47" s="189" t="s">
        <v>14</v>
      </c>
      <c r="Y47" s="190"/>
      <c r="Z47" s="21"/>
      <c r="AA47" s="48"/>
      <c r="AL47" t="str">
        <f>J47&amp;M47</f>
        <v/>
      </c>
      <c r="AM47" t="str">
        <f>W47&amp;Z47</f>
        <v/>
      </c>
    </row>
    <row r="48" spans="1:39" ht="3" customHeight="1" x14ac:dyDescent="0.25">
      <c r="A48" s="43"/>
      <c r="B48" s="9"/>
      <c r="C48" s="185"/>
      <c r="D48" s="191"/>
      <c r="E48" s="71"/>
      <c r="F48" s="72"/>
      <c r="G48" s="180"/>
      <c r="H48" s="181"/>
      <c r="I48" s="181"/>
      <c r="J48" s="182"/>
      <c r="K48" s="180"/>
      <c r="L48" s="181"/>
      <c r="M48" s="194"/>
      <c r="N48" s="58"/>
      <c r="O48" s="10"/>
      <c r="P48" s="185"/>
      <c r="Q48" s="191"/>
      <c r="R48" s="185"/>
      <c r="S48" s="186"/>
      <c r="T48" s="180"/>
      <c r="U48" s="181"/>
      <c r="V48" s="181"/>
      <c r="W48" s="182"/>
      <c r="X48" s="180"/>
      <c r="Y48" s="181"/>
      <c r="Z48" s="194"/>
      <c r="AA48" s="48"/>
      <c r="AL48" t="str">
        <f>J48&amp;M48</f>
        <v/>
      </c>
      <c r="AM48" t="str">
        <f>W48&amp;Z48</f>
        <v/>
      </c>
    </row>
    <row r="50" spans="1:38" hidden="1" x14ac:dyDescent="0.25">
      <c r="A50" t="s">
        <v>62</v>
      </c>
    </row>
    <row r="51" spans="1:38" ht="12.75" hidden="1" customHeight="1" x14ac:dyDescent="0.25">
      <c r="C51" t="s">
        <v>15</v>
      </c>
      <c r="G51" t="s">
        <v>65</v>
      </c>
      <c r="P51" s="176" t="s">
        <v>58</v>
      </c>
      <c r="Q51" s="176"/>
      <c r="W51" t="s">
        <v>16</v>
      </c>
    </row>
    <row r="52" spans="1:38" s="12" customFormat="1" ht="12.75" hidden="1" customHeight="1" x14ac:dyDescent="0.25">
      <c r="A52"/>
      <c r="B52"/>
      <c r="C52">
        <v>1</v>
      </c>
      <c r="D52">
        <f>COUNTIF($C$9:$C$47,"&lt;500")</f>
        <v>0</v>
      </c>
      <c r="E52"/>
      <c r="F52"/>
      <c r="G52" s="90" t="s">
        <v>66</v>
      </c>
      <c r="H52"/>
      <c r="I52"/>
      <c r="J52"/>
      <c r="K52"/>
      <c r="L52"/>
      <c r="M52"/>
      <c r="N52"/>
      <c r="O52"/>
      <c r="P52">
        <v>1</v>
      </c>
      <c r="Q52">
        <f>COUNTIF($P$9:$P$47,"&lt;500")</f>
        <v>0</v>
      </c>
      <c r="R52"/>
      <c r="S52"/>
      <c r="T52"/>
      <c r="U52"/>
      <c r="V52"/>
      <c r="W52" s="177">
        <f t="shared" ref="W52:W58" si="0">SUM(D52+Q52)</f>
        <v>0</v>
      </c>
      <c r="X52" s="177"/>
      <c r="Y52"/>
      <c r="Z52"/>
      <c r="AA52" s="50"/>
      <c r="AB52"/>
      <c r="AC52"/>
      <c r="AD52"/>
      <c r="AE52"/>
      <c r="AF52"/>
      <c r="AG52"/>
      <c r="AH52"/>
      <c r="AK52"/>
      <c r="AL52"/>
    </row>
    <row r="53" spans="1:38" s="12" customFormat="1" ht="12.75" hidden="1" customHeight="1" x14ac:dyDescent="0.25">
      <c r="A53"/>
      <c r="B53"/>
      <c r="C53">
        <v>2</v>
      </c>
      <c r="D53" s="13">
        <f>COUNTIF($C$9:$C$47,"&gt;=500")-COUNTIF($C$9:$C$47,"&gt;549")</f>
        <v>0</v>
      </c>
      <c r="E53" s="13"/>
      <c r="F53" s="13"/>
      <c r="G53" t="s">
        <v>67</v>
      </c>
      <c r="H53"/>
      <c r="I53"/>
      <c r="J53"/>
      <c r="K53"/>
      <c r="L53"/>
      <c r="M53"/>
      <c r="N53"/>
      <c r="O53"/>
      <c r="P53">
        <v>2</v>
      </c>
      <c r="Q53" s="13">
        <f>COUNTIF($P$9:$P$47,"&gt;=500")-COUNTIF($P$9:$P$47,"&gt;549")</f>
        <v>0</v>
      </c>
      <c r="R53" s="13"/>
      <c r="S53" s="13"/>
      <c r="T53"/>
      <c r="U53"/>
      <c r="V53"/>
      <c r="W53" s="177">
        <f t="shared" si="0"/>
        <v>0</v>
      </c>
      <c r="X53" s="177"/>
      <c r="Y53"/>
      <c r="Z53"/>
      <c r="AA53" s="50"/>
      <c r="AB53"/>
      <c r="AC53"/>
      <c r="AD53"/>
      <c r="AE53"/>
      <c r="AF53" s="13"/>
      <c r="AG53"/>
      <c r="AH53"/>
      <c r="AK53"/>
      <c r="AL53"/>
    </row>
    <row r="54" spans="1:38" s="12" customFormat="1" ht="12.75" hidden="1" customHeight="1" x14ac:dyDescent="0.25">
      <c r="A54"/>
      <c r="B54"/>
      <c r="C54">
        <v>3</v>
      </c>
      <c r="D54" s="13">
        <f>COUNTIF($C$9:$C$47,"&gt;=550")-COUNTIF($C$9:$C$47,"&gt;599")</f>
        <v>0</v>
      </c>
      <c r="E54" s="13"/>
      <c r="F54" s="13"/>
      <c r="G54" t="s">
        <v>64</v>
      </c>
      <c r="H54"/>
      <c r="I54"/>
      <c r="J54"/>
      <c r="K54"/>
      <c r="L54"/>
      <c r="M54"/>
      <c r="N54"/>
      <c r="O54"/>
      <c r="P54">
        <v>3</v>
      </c>
      <c r="Q54" s="13">
        <f>COUNTIF($P$9:$P$47,"&gt;=550")-COUNTIF($P$9:$P$47,"&gt;599")</f>
        <v>0</v>
      </c>
      <c r="R54" s="13"/>
      <c r="S54" s="13"/>
      <c r="T54"/>
      <c r="U54"/>
      <c r="V54"/>
      <c r="W54" s="177">
        <f t="shared" si="0"/>
        <v>0</v>
      </c>
      <c r="X54" s="177"/>
      <c r="Y54"/>
      <c r="Z54"/>
      <c r="AA54" s="50"/>
      <c r="AB54"/>
      <c r="AC54"/>
      <c r="AD54"/>
      <c r="AE54"/>
      <c r="AF54" s="13"/>
      <c r="AG54"/>
      <c r="AH54"/>
      <c r="AK54"/>
      <c r="AL54"/>
    </row>
    <row r="55" spans="1:38" s="12" customFormat="1" ht="12.75" hidden="1" customHeight="1" x14ac:dyDescent="0.25">
      <c r="A55"/>
      <c r="B55"/>
      <c r="C55">
        <v>4</v>
      </c>
      <c r="D55" s="13">
        <f>COUNTIF($C$9:$C$47,"&gt;=600")-COUNTIF($C$9:$C$47,"&gt;900")</f>
        <v>0</v>
      </c>
      <c r="E55" s="13"/>
      <c r="F55" s="13"/>
      <c r="G55" t="s">
        <v>63</v>
      </c>
      <c r="H55"/>
      <c r="I55"/>
      <c r="J55"/>
      <c r="K55"/>
      <c r="L55"/>
      <c r="M55"/>
      <c r="N55"/>
      <c r="O55"/>
      <c r="P55">
        <v>4</v>
      </c>
      <c r="Q55" s="13">
        <f>COUNTIF($P$9:$P$47,"&gt;=600")-COUNTIF($P$9:$P$47,"&gt;900")</f>
        <v>0</v>
      </c>
      <c r="R55" s="13"/>
      <c r="S55" s="13"/>
      <c r="T55"/>
      <c r="U55"/>
      <c r="V55"/>
      <c r="W55" s="177">
        <f t="shared" si="0"/>
        <v>0</v>
      </c>
      <c r="X55" s="177"/>
      <c r="Y55"/>
      <c r="Z55"/>
      <c r="AA55" s="50"/>
      <c r="AB55"/>
      <c r="AC55"/>
      <c r="AD55"/>
      <c r="AE55"/>
      <c r="AF55" s="13"/>
      <c r="AG55"/>
      <c r="AH55"/>
      <c r="AK55"/>
      <c r="AL55"/>
    </row>
    <row r="56" spans="1:38" s="12" customFormat="1" ht="12.75" hidden="1" customHeight="1" x14ac:dyDescent="0.25">
      <c r="A56"/>
      <c r="B56"/>
      <c r="C56">
        <v>5</v>
      </c>
      <c r="D56" s="13">
        <f>COUNTIF($C$9:$C$47,"&gt;=901")-COUNTIF($C$9:$C$47,"&gt;1000")</f>
        <v>0</v>
      </c>
      <c r="E56" s="13"/>
      <c r="F56" s="13"/>
      <c r="G56" t="s">
        <v>68</v>
      </c>
      <c r="H56"/>
      <c r="I56"/>
      <c r="J56"/>
      <c r="K56"/>
      <c r="L56"/>
      <c r="M56"/>
      <c r="N56"/>
      <c r="O56"/>
      <c r="P56">
        <v>5</v>
      </c>
      <c r="Q56" s="13">
        <f>COUNTIF($P$9:$P$47,"&gt;=901")-COUNTIF($P$9:$P$47,"&gt;1000")</f>
        <v>0</v>
      </c>
      <c r="R56" s="13"/>
      <c r="S56" s="13"/>
      <c r="T56"/>
      <c r="U56"/>
      <c r="V56"/>
      <c r="W56" s="177">
        <f t="shared" si="0"/>
        <v>0</v>
      </c>
      <c r="X56" s="177"/>
      <c r="Y56"/>
      <c r="Z56"/>
      <c r="AA56" s="50"/>
      <c r="AB56"/>
      <c r="AC56"/>
      <c r="AD56"/>
      <c r="AE56"/>
      <c r="AF56" s="13"/>
      <c r="AG56"/>
      <c r="AH56"/>
      <c r="AK56"/>
      <c r="AL56"/>
    </row>
    <row r="57" spans="1:38" s="12" customFormat="1" hidden="1" x14ac:dyDescent="0.25">
      <c r="A57"/>
      <c r="B57"/>
      <c r="C57">
        <v>6</v>
      </c>
      <c r="D57" s="13">
        <f>COUNTIF($C$9:$C$47,"&gt;=1001")-COUNTIF($C$9:$C$47,"&gt;1050")</f>
        <v>0</v>
      </c>
      <c r="E57"/>
      <c r="F57"/>
      <c r="G57" s="90" t="s">
        <v>69</v>
      </c>
      <c r="H57"/>
      <c r="I57"/>
      <c r="J57"/>
      <c r="K57"/>
      <c r="L57"/>
      <c r="M57"/>
      <c r="N57"/>
      <c r="O57"/>
      <c r="P57">
        <v>6</v>
      </c>
      <c r="Q57" s="13">
        <f>COUNTIF($P$9:$P$47,"&gt;=1001")-COUNTIF($P$9:$P$47,"&gt;1050")</f>
        <v>0</v>
      </c>
      <c r="R57"/>
      <c r="S57"/>
      <c r="T57"/>
      <c r="U57"/>
      <c r="V57"/>
      <c r="W57" s="177">
        <f t="shared" si="0"/>
        <v>0</v>
      </c>
      <c r="X57" s="177"/>
      <c r="Y57"/>
      <c r="Z57"/>
      <c r="AA57" s="50"/>
      <c r="AB57"/>
      <c r="AC57"/>
      <c r="AD57"/>
      <c r="AE57"/>
      <c r="AF57"/>
      <c r="AG57"/>
      <c r="AH57"/>
      <c r="AK57"/>
      <c r="AL57"/>
    </row>
    <row r="58" spans="1:38" hidden="1" x14ac:dyDescent="0.25">
      <c r="C58">
        <v>7</v>
      </c>
      <c r="D58">
        <f>COUNTIF($C$9:$C$47,"&gt;1050")</f>
        <v>0</v>
      </c>
      <c r="G58" s="90" t="s">
        <v>70</v>
      </c>
      <c r="P58">
        <v>7</v>
      </c>
      <c r="Q58">
        <f>COUNTIF($P$9:$P$47,"&gt;1050")</f>
        <v>0</v>
      </c>
      <c r="W58" s="177">
        <f t="shared" si="0"/>
        <v>0</v>
      </c>
      <c r="X58" s="177"/>
    </row>
    <row r="59" spans="1:38" hidden="1" x14ac:dyDescent="0.25">
      <c r="G59" s="90"/>
      <c r="W59" s="89"/>
      <c r="X59" s="89"/>
    </row>
    <row r="60" spans="1:38" hidden="1" x14ac:dyDescent="0.25">
      <c r="A60" t="s">
        <v>61</v>
      </c>
      <c r="AE60" s="176"/>
      <c r="AF60" s="176"/>
      <c r="AG60" s="176"/>
    </row>
    <row r="61" spans="1:38" hidden="1" x14ac:dyDescent="0.25">
      <c r="C61" t="s">
        <v>17</v>
      </c>
      <c r="P61" t="s">
        <v>17</v>
      </c>
      <c r="W61" t="s">
        <v>18</v>
      </c>
    </row>
    <row r="62" spans="1:38" hidden="1" x14ac:dyDescent="0.25">
      <c r="C62" s="176">
        <f>COUNTIF(B9:B47,"=TRUE")</f>
        <v>0</v>
      </c>
      <c r="D62" s="176"/>
      <c r="E62" s="88"/>
      <c r="F62" s="88"/>
      <c r="M62" s="14"/>
      <c r="O62" s="14"/>
      <c r="P62" s="176">
        <f>COUNTIF(O9:O47,"=TRUE")</f>
        <v>0</v>
      </c>
      <c r="Q62" s="176"/>
      <c r="R62" s="88"/>
      <c r="S62" s="88"/>
      <c r="W62" s="176">
        <f>SUM(C62+P62)</f>
        <v>0</v>
      </c>
      <c r="X62" s="176"/>
    </row>
  </sheetData>
  <sheetProtection password="CA83" sheet="1" objects="1" scenarios="1"/>
  <mergeCells count="341">
    <mergeCell ref="AE60:AG60"/>
    <mergeCell ref="W52:X52"/>
    <mergeCell ref="W53:X53"/>
    <mergeCell ref="W54:X54"/>
    <mergeCell ref="W55:X55"/>
    <mergeCell ref="W56:X56"/>
    <mergeCell ref="W57:X57"/>
    <mergeCell ref="T47:V47"/>
    <mergeCell ref="X47:Y47"/>
    <mergeCell ref="C48:D48"/>
    <mergeCell ref="G48:J48"/>
    <mergeCell ref="K48:M48"/>
    <mergeCell ref="P48:Q48"/>
    <mergeCell ref="T48:W48"/>
    <mergeCell ref="X48:Z48"/>
    <mergeCell ref="C47:D47"/>
    <mergeCell ref="E47:F47"/>
    <mergeCell ref="G47:I47"/>
    <mergeCell ref="K47:L47"/>
    <mergeCell ref="P47:Q47"/>
    <mergeCell ref="R47:S47"/>
    <mergeCell ref="R48:S48"/>
    <mergeCell ref="T45:V45"/>
    <mergeCell ref="X45:Y45"/>
    <mergeCell ref="C46:D46"/>
    <mergeCell ref="E46:F46"/>
    <mergeCell ref="G46:J46"/>
    <mergeCell ref="K46:M46"/>
    <mergeCell ref="P46:Q46"/>
    <mergeCell ref="R46:S46"/>
    <mergeCell ref="T46:W46"/>
    <mergeCell ref="X46:Z46"/>
    <mergeCell ref="C45:D45"/>
    <mergeCell ref="E45:F45"/>
    <mergeCell ref="G45:I45"/>
    <mergeCell ref="K45:L45"/>
    <mergeCell ref="P45:Q45"/>
    <mergeCell ref="R45:S45"/>
    <mergeCell ref="T43:V43"/>
    <mergeCell ref="X43:Y43"/>
    <mergeCell ref="C44:D44"/>
    <mergeCell ref="G44:J44"/>
    <mergeCell ref="K44:M44"/>
    <mergeCell ref="P44:Q44"/>
    <mergeCell ref="T44:W44"/>
    <mergeCell ref="X44:Z44"/>
    <mergeCell ref="C43:D43"/>
    <mergeCell ref="E43:F43"/>
    <mergeCell ref="G43:I43"/>
    <mergeCell ref="K43:L43"/>
    <mergeCell ref="P43:Q43"/>
    <mergeCell ref="R43:S43"/>
    <mergeCell ref="R44:S44"/>
    <mergeCell ref="T41:V41"/>
    <mergeCell ref="X41:Y41"/>
    <mergeCell ref="C42:D42"/>
    <mergeCell ref="E42:F42"/>
    <mergeCell ref="G42:J42"/>
    <mergeCell ref="K42:M42"/>
    <mergeCell ref="P42:Q42"/>
    <mergeCell ref="R42:S42"/>
    <mergeCell ref="T42:W42"/>
    <mergeCell ref="X42:Z42"/>
    <mergeCell ref="C41:D41"/>
    <mergeCell ref="E41:F41"/>
    <mergeCell ref="G41:I41"/>
    <mergeCell ref="K41:L41"/>
    <mergeCell ref="P41:Q41"/>
    <mergeCell ref="R41:S41"/>
    <mergeCell ref="T39:V39"/>
    <mergeCell ref="X39:Y39"/>
    <mergeCell ref="C40:D40"/>
    <mergeCell ref="G40:J40"/>
    <mergeCell ref="K40:M40"/>
    <mergeCell ref="P40:Q40"/>
    <mergeCell ref="T40:W40"/>
    <mergeCell ref="X40:Z40"/>
    <mergeCell ref="C39:D39"/>
    <mergeCell ref="E39:F39"/>
    <mergeCell ref="G39:I39"/>
    <mergeCell ref="K39:L39"/>
    <mergeCell ref="P39:Q39"/>
    <mergeCell ref="R39:S39"/>
    <mergeCell ref="R40:S40"/>
    <mergeCell ref="T37:V37"/>
    <mergeCell ref="X37:Y37"/>
    <mergeCell ref="C38:D38"/>
    <mergeCell ref="E38:F38"/>
    <mergeCell ref="G38:J38"/>
    <mergeCell ref="K38:M38"/>
    <mergeCell ref="P38:Q38"/>
    <mergeCell ref="R38:S38"/>
    <mergeCell ref="T38:W38"/>
    <mergeCell ref="X38:Z38"/>
    <mergeCell ref="C37:D37"/>
    <mergeCell ref="E37:F37"/>
    <mergeCell ref="G37:I37"/>
    <mergeCell ref="K37:L37"/>
    <mergeCell ref="P37:Q37"/>
    <mergeCell ref="R37:S37"/>
    <mergeCell ref="T35:V35"/>
    <mergeCell ref="X35:Y35"/>
    <mergeCell ref="C36:D36"/>
    <mergeCell ref="G36:J36"/>
    <mergeCell ref="K36:M36"/>
    <mergeCell ref="P36:Q36"/>
    <mergeCell ref="T36:W36"/>
    <mergeCell ref="X36:Z36"/>
    <mergeCell ref="C35:D35"/>
    <mergeCell ref="E35:F35"/>
    <mergeCell ref="G35:I35"/>
    <mergeCell ref="K35:L35"/>
    <mergeCell ref="P35:Q35"/>
    <mergeCell ref="R35:S35"/>
    <mergeCell ref="R36:S36"/>
    <mergeCell ref="T33:V33"/>
    <mergeCell ref="X33:Y33"/>
    <mergeCell ref="C34:D34"/>
    <mergeCell ref="E34:F34"/>
    <mergeCell ref="G34:J34"/>
    <mergeCell ref="K34:M34"/>
    <mergeCell ref="P34:Q34"/>
    <mergeCell ref="R34:S34"/>
    <mergeCell ref="T34:W34"/>
    <mergeCell ref="X34:Z34"/>
    <mergeCell ref="C33:D33"/>
    <mergeCell ref="E33:F33"/>
    <mergeCell ref="G33:I33"/>
    <mergeCell ref="K33:L33"/>
    <mergeCell ref="P33:Q33"/>
    <mergeCell ref="R33:S33"/>
    <mergeCell ref="T31:V31"/>
    <mergeCell ref="X31:Y31"/>
    <mergeCell ref="C32:D32"/>
    <mergeCell ref="G32:J32"/>
    <mergeCell ref="K32:M32"/>
    <mergeCell ref="P32:Q32"/>
    <mergeCell ref="T32:W32"/>
    <mergeCell ref="X32:Z32"/>
    <mergeCell ref="C31:D31"/>
    <mergeCell ref="E31:F31"/>
    <mergeCell ref="G31:I31"/>
    <mergeCell ref="K31:L31"/>
    <mergeCell ref="P31:Q31"/>
    <mergeCell ref="R31:S31"/>
    <mergeCell ref="R32:S32"/>
    <mergeCell ref="T29:V29"/>
    <mergeCell ref="X29:Y29"/>
    <mergeCell ref="C30:D30"/>
    <mergeCell ref="E30:F30"/>
    <mergeCell ref="G30:J30"/>
    <mergeCell ref="K30:M30"/>
    <mergeCell ref="P30:Q30"/>
    <mergeCell ref="R30:S30"/>
    <mergeCell ref="T30:W30"/>
    <mergeCell ref="X30:Z30"/>
    <mergeCell ref="C29:D29"/>
    <mergeCell ref="E29:F29"/>
    <mergeCell ref="G29:I29"/>
    <mergeCell ref="K29:L29"/>
    <mergeCell ref="P29:Q29"/>
    <mergeCell ref="R29:S29"/>
    <mergeCell ref="T27:V27"/>
    <mergeCell ref="X27:Y27"/>
    <mergeCell ref="C28:D28"/>
    <mergeCell ref="G28:J28"/>
    <mergeCell ref="K28:M28"/>
    <mergeCell ref="P28:Q28"/>
    <mergeCell ref="T28:W28"/>
    <mergeCell ref="X28:Z28"/>
    <mergeCell ref="C27:D27"/>
    <mergeCell ref="E27:F27"/>
    <mergeCell ref="G27:I27"/>
    <mergeCell ref="K27:L27"/>
    <mergeCell ref="P27:Q27"/>
    <mergeCell ref="R27:S27"/>
    <mergeCell ref="R28:S28"/>
    <mergeCell ref="T25:V25"/>
    <mergeCell ref="X25:Y25"/>
    <mergeCell ref="C26:D26"/>
    <mergeCell ref="E26:F26"/>
    <mergeCell ref="G26:J26"/>
    <mergeCell ref="K26:M26"/>
    <mergeCell ref="P26:Q26"/>
    <mergeCell ref="R26:S26"/>
    <mergeCell ref="T26:W26"/>
    <mergeCell ref="X26:Z26"/>
    <mergeCell ref="C25:D25"/>
    <mergeCell ref="E25:F25"/>
    <mergeCell ref="G25:I25"/>
    <mergeCell ref="K25:L25"/>
    <mergeCell ref="P25:Q25"/>
    <mergeCell ref="R25:S25"/>
    <mergeCell ref="T23:V23"/>
    <mergeCell ref="X23:Y23"/>
    <mergeCell ref="C24:D24"/>
    <mergeCell ref="G24:J24"/>
    <mergeCell ref="K24:M24"/>
    <mergeCell ref="P24:Q24"/>
    <mergeCell ref="T24:W24"/>
    <mergeCell ref="X24:Z24"/>
    <mergeCell ref="C23:D23"/>
    <mergeCell ref="E23:F23"/>
    <mergeCell ref="G23:I23"/>
    <mergeCell ref="K23:L23"/>
    <mergeCell ref="P23:Q23"/>
    <mergeCell ref="R23:S23"/>
    <mergeCell ref="R24:S24"/>
    <mergeCell ref="T21:V21"/>
    <mergeCell ref="X21:Y21"/>
    <mergeCell ref="C22:D22"/>
    <mergeCell ref="E22:F22"/>
    <mergeCell ref="G22:J22"/>
    <mergeCell ref="K22:M22"/>
    <mergeCell ref="P22:Q22"/>
    <mergeCell ref="R22:S22"/>
    <mergeCell ref="T22:W22"/>
    <mergeCell ref="X22:Z22"/>
    <mergeCell ref="C21:D21"/>
    <mergeCell ref="E21:F21"/>
    <mergeCell ref="G21:I21"/>
    <mergeCell ref="K21:L21"/>
    <mergeCell ref="P21:Q21"/>
    <mergeCell ref="R21:S21"/>
    <mergeCell ref="T19:V19"/>
    <mergeCell ref="X19:Y19"/>
    <mergeCell ref="C20:D20"/>
    <mergeCell ref="G20:J20"/>
    <mergeCell ref="K20:M20"/>
    <mergeCell ref="P20:Q20"/>
    <mergeCell ref="T20:W20"/>
    <mergeCell ref="X20:Z20"/>
    <mergeCell ref="C19:D19"/>
    <mergeCell ref="E19:F19"/>
    <mergeCell ref="G19:I19"/>
    <mergeCell ref="K19:L19"/>
    <mergeCell ref="P19:Q19"/>
    <mergeCell ref="R19:S19"/>
    <mergeCell ref="R20:S20"/>
    <mergeCell ref="T17:V17"/>
    <mergeCell ref="X17:Y17"/>
    <mergeCell ref="C18:D18"/>
    <mergeCell ref="E18:F18"/>
    <mergeCell ref="G18:J18"/>
    <mergeCell ref="K18:M18"/>
    <mergeCell ref="P18:Q18"/>
    <mergeCell ref="R18:S18"/>
    <mergeCell ref="T18:W18"/>
    <mergeCell ref="X18:Z18"/>
    <mergeCell ref="C17:D17"/>
    <mergeCell ref="E17:F17"/>
    <mergeCell ref="G17:I17"/>
    <mergeCell ref="K17:L17"/>
    <mergeCell ref="P17:Q17"/>
    <mergeCell ref="R17:S17"/>
    <mergeCell ref="T15:V15"/>
    <mergeCell ref="X15:Y15"/>
    <mergeCell ref="C16:D16"/>
    <mergeCell ref="G16:J16"/>
    <mergeCell ref="K16:M16"/>
    <mergeCell ref="P16:Q16"/>
    <mergeCell ref="T16:W16"/>
    <mergeCell ref="X16:Z16"/>
    <mergeCell ref="C15:D15"/>
    <mergeCell ref="E15:F15"/>
    <mergeCell ref="G15:I15"/>
    <mergeCell ref="K15:L15"/>
    <mergeCell ref="P15:Q15"/>
    <mergeCell ref="R15:S15"/>
    <mergeCell ref="R16:S16"/>
    <mergeCell ref="C14:D14"/>
    <mergeCell ref="E14:F14"/>
    <mergeCell ref="G14:J14"/>
    <mergeCell ref="K14:M14"/>
    <mergeCell ref="P14:Q14"/>
    <mergeCell ref="R14:S14"/>
    <mergeCell ref="T14:W14"/>
    <mergeCell ref="X14:Z14"/>
    <mergeCell ref="C13:D13"/>
    <mergeCell ref="E13:F13"/>
    <mergeCell ref="G13:I13"/>
    <mergeCell ref="K13:L13"/>
    <mergeCell ref="P13:Q13"/>
    <mergeCell ref="R13:S13"/>
    <mergeCell ref="C10:D10"/>
    <mergeCell ref="E10:F10"/>
    <mergeCell ref="G10:J10"/>
    <mergeCell ref="K10:M10"/>
    <mergeCell ref="P10:Q10"/>
    <mergeCell ref="R10:S10"/>
    <mergeCell ref="R12:S12"/>
    <mergeCell ref="T13:V13"/>
    <mergeCell ref="X13:Y13"/>
    <mergeCell ref="C9:D9"/>
    <mergeCell ref="E9:F9"/>
    <mergeCell ref="G9:I9"/>
    <mergeCell ref="K9:L9"/>
    <mergeCell ref="P9:Q9"/>
    <mergeCell ref="R9:S9"/>
    <mergeCell ref="T9:V9"/>
    <mergeCell ref="X9:Y9"/>
    <mergeCell ref="C12:D12"/>
    <mergeCell ref="G12:J12"/>
    <mergeCell ref="K12:M12"/>
    <mergeCell ref="P12:Q12"/>
    <mergeCell ref="T12:W12"/>
    <mergeCell ref="X12:Z12"/>
    <mergeCell ref="T10:W10"/>
    <mergeCell ref="X10:Z10"/>
    <mergeCell ref="C11:D11"/>
    <mergeCell ref="E11:F11"/>
    <mergeCell ref="G11:I11"/>
    <mergeCell ref="K11:L11"/>
    <mergeCell ref="P11:Q11"/>
    <mergeCell ref="R11:S11"/>
    <mergeCell ref="T11:V11"/>
    <mergeCell ref="X11:Y11"/>
    <mergeCell ref="P51:Q51"/>
    <mergeCell ref="W58:X58"/>
    <mergeCell ref="C62:D62"/>
    <mergeCell ref="P62:Q62"/>
    <mergeCell ref="W62:X62"/>
    <mergeCell ref="A2:Z2"/>
    <mergeCell ref="A4:H4"/>
    <mergeCell ref="I4:P4"/>
    <mergeCell ref="Q4:U4"/>
    <mergeCell ref="V4:Z4"/>
    <mergeCell ref="A5:H5"/>
    <mergeCell ref="I5:P5"/>
    <mergeCell ref="Q5:U5"/>
    <mergeCell ref="V5:Z5"/>
    <mergeCell ref="F6:L6"/>
    <mergeCell ref="P6:U6"/>
    <mergeCell ref="C8:D8"/>
    <mergeCell ref="E8:F8"/>
    <mergeCell ref="G8:J8"/>
    <mergeCell ref="K8:M8"/>
    <mergeCell ref="P8:Q8"/>
    <mergeCell ref="R8:S8"/>
    <mergeCell ref="T8:W8"/>
    <mergeCell ref="X8:Z8"/>
  </mergeCells>
  <dataValidations count="4">
    <dataValidation type="whole" allowBlank="1" showInputMessage="1" showErrorMessage="1" error="Weight must be between 400 and 1400" sqref="C11:D11 C9:D9 P11:Q11 P13:Q13 C15:D15 C13:D13 P15:Q15 P17:Q17 C19:D19 C17:D17 P19:Q19 P21:Q21 C23:D23 C21:D21 P23:Q23 P25:Q25 C27:D27 C25:D25 P27:Q27 P29:Q29 C31:D31 C29:D29 P31:Q31 P33:Q33 C35:D35 C33:D33 P35:Q35 P37:Q37 C39:D39 C37:D37 P39:Q39 P41:Q41 C43:D43 C41:D41 P43:Q43 P45:Q45 C47:D47 C45:D45 P47:Q47 P9:Q9">
      <formula1>400</formula1>
      <formula2>1400</formula2>
    </dataValidation>
    <dataValidation type="list" allowBlank="1" showInputMessage="1" showErrorMessage="1" error="Yield must be between 0 and 5" sqref="M9 Z9 M11 Z11 M13 Z13 M15 Z15 M17 Z17 M19 Z19 M21 Z21 M23 Z23 M25 Z25 M27 Z27 M29 Z29 M31 Z31 M33 Z33 M35 Z35 M37 Z37 M39 Z39 M41 Z41 M43 Z43 M45 Z45 M47 Z47">
      <formula1>"0, 1, 2, 3, 4, 5"</formula1>
    </dataValidation>
    <dataValidation type="list" allowBlank="1" showInputMessage="1" showErrorMessage="1" error="Entry must be upper case P C SE S or NG (no grade)" sqref="J9 J11 W11 W9 J13 J15 W15 W13 J17 J19 W19 W17 J21 J23 W23 W21 J25 J27 W27 W25 J29 J31 W31 W29 J33 J35 W35 W33 J37 J39 W39 W37 J41 J43 W43 W41 J45 J47 W47 W45">
      <formula1>" P, C, SE, S, NG"</formula1>
    </dataValidation>
    <dataValidation type="whole" allowBlank="1" showInputMessage="1" showErrorMessage="1" error="Weight must be between 400 and 1200" sqref="P16:Q16 C12:F12 C16:F16 P20:Q20 P24:Q24 C20:F20 P28:Q28 C24:F24 P32:Q32 C28:F28 C32:F32 P36:Q36 P40:Q40 C36:F36 C40:F40 P44:Q44 P48:Q48 C44:F44 C48:F48 P12:Q12">
      <formula1>400</formula1>
      <formula2>1400</formula2>
    </dataValidation>
  </dataValidations>
  <pageMargins left="0.2" right="0.2" top="0.5" bottom="0.5"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1</xdr:col>
                    <xdr:colOff>22860</xdr:colOff>
                    <xdr:row>10</xdr:row>
                    <xdr:rowOff>60960</xdr:rowOff>
                  </from>
                  <to>
                    <xdr:col>2</xdr:col>
                    <xdr:colOff>38100</xdr:colOff>
                    <xdr:row>10</xdr:row>
                    <xdr:rowOff>274320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14</xdr:col>
                    <xdr:colOff>30480</xdr:colOff>
                    <xdr:row>8</xdr:row>
                    <xdr:rowOff>251460</xdr:rowOff>
                  </from>
                  <to>
                    <xdr:col>15</xdr:col>
                    <xdr:colOff>7620</xdr:colOff>
                    <xdr:row>12</xdr:row>
                    <xdr:rowOff>83820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1</xdr:col>
                    <xdr:colOff>22860</xdr:colOff>
                    <xdr:row>7</xdr:row>
                    <xdr:rowOff>373380</xdr:rowOff>
                  </from>
                  <to>
                    <xdr:col>1</xdr:col>
                    <xdr:colOff>259080</xdr:colOff>
                    <xdr:row>9</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14</xdr:col>
                    <xdr:colOff>30480</xdr:colOff>
                    <xdr:row>7</xdr:row>
                    <xdr:rowOff>297180</xdr:rowOff>
                  </from>
                  <to>
                    <xdr:col>14</xdr:col>
                    <xdr:colOff>266700</xdr:colOff>
                    <xdr:row>10</xdr:row>
                    <xdr:rowOff>76200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1</xdr:col>
                    <xdr:colOff>22860</xdr:colOff>
                    <xdr:row>14</xdr:row>
                    <xdr:rowOff>60960</xdr:rowOff>
                  </from>
                  <to>
                    <xdr:col>2</xdr:col>
                    <xdr:colOff>38100</xdr:colOff>
                    <xdr:row>14</xdr:row>
                    <xdr:rowOff>274320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1</xdr:col>
                    <xdr:colOff>22860</xdr:colOff>
                    <xdr:row>11</xdr:row>
                    <xdr:rowOff>22860</xdr:rowOff>
                  </from>
                  <to>
                    <xdr:col>1</xdr:col>
                    <xdr:colOff>259080</xdr:colOff>
                    <xdr:row>13</xdr:row>
                    <xdr:rowOff>7620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14</xdr:col>
                    <xdr:colOff>30480</xdr:colOff>
                    <xdr:row>10</xdr:row>
                    <xdr:rowOff>251460</xdr:rowOff>
                  </from>
                  <to>
                    <xdr:col>14</xdr:col>
                    <xdr:colOff>266700</xdr:colOff>
                    <xdr:row>14</xdr:row>
                    <xdr:rowOff>68580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1</xdr:col>
                    <xdr:colOff>22860</xdr:colOff>
                    <xdr:row>18</xdr:row>
                    <xdr:rowOff>60960</xdr:rowOff>
                  </from>
                  <to>
                    <xdr:col>2</xdr:col>
                    <xdr:colOff>38100</xdr:colOff>
                    <xdr:row>18</xdr:row>
                    <xdr:rowOff>274320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14</xdr:col>
                    <xdr:colOff>30480</xdr:colOff>
                    <xdr:row>16</xdr:row>
                    <xdr:rowOff>251460</xdr:rowOff>
                  </from>
                  <to>
                    <xdr:col>15</xdr:col>
                    <xdr:colOff>7620</xdr:colOff>
                    <xdr:row>20</xdr:row>
                    <xdr:rowOff>83820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1</xdr:col>
                    <xdr:colOff>22860</xdr:colOff>
                    <xdr:row>15</xdr:row>
                    <xdr:rowOff>22860</xdr:rowOff>
                  </from>
                  <to>
                    <xdr:col>1</xdr:col>
                    <xdr:colOff>259080</xdr:colOff>
                    <xdr:row>17</xdr:row>
                    <xdr:rowOff>7620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14</xdr:col>
                    <xdr:colOff>30480</xdr:colOff>
                    <xdr:row>14</xdr:row>
                    <xdr:rowOff>266700</xdr:rowOff>
                  </from>
                  <to>
                    <xdr:col>14</xdr:col>
                    <xdr:colOff>266700</xdr:colOff>
                    <xdr:row>18</xdr:row>
                    <xdr:rowOff>83820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1</xdr:col>
                    <xdr:colOff>22860</xdr:colOff>
                    <xdr:row>22</xdr:row>
                    <xdr:rowOff>60960</xdr:rowOff>
                  </from>
                  <to>
                    <xdr:col>2</xdr:col>
                    <xdr:colOff>38100</xdr:colOff>
                    <xdr:row>22</xdr:row>
                    <xdr:rowOff>274320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1</xdr:col>
                    <xdr:colOff>22860</xdr:colOff>
                    <xdr:row>19</xdr:row>
                    <xdr:rowOff>22860</xdr:rowOff>
                  </from>
                  <to>
                    <xdr:col>1</xdr:col>
                    <xdr:colOff>259080</xdr:colOff>
                    <xdr:row>21</xdr:row>
                    <xdr:rowOff>7620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14</xdr:col>
                    <xdr:colOff>30480</xdr:colOff>
                    <xdr:row>18</xdr:row>
                    <xdr:rowOff>266700</xdr:rowOff>
                  </from>
                  <to>
                    <xdr:col>14</xdr:col>
                    <xdr:colOff>266700</xdr:colOff>
                    <xdr:row>22</xdr:row>
                    <xdr:rowOff>83820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1</xdr:col>
                    <xdr:colOff>22860</xdr:colOff>
                    <xdr:row>26</xdr:row>
                    <xdr:rowOff>45720</xdr:rowOff>
                  </from>
                  <to>
                    <xdr:col>2</xdr:col>
                    <xdr:colOff>38100</xdr:colOff>
                    <xdr:row>26</xdr:row>
                    <xdr:rowOff>266700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14</xdr:col>
                    <xdr:colOff>30480</xdr:colOff>
                    <xdr:row>24</xdr:row>
                    <xdr:rowOff>251460</xdr:rowOff>
                  </from>
                  <to>
                    <xdr:col>15</xdr:col>
                    <xdr:colOff>7620</xdr:colOff>
                    <xdr:row>28</xdr:row>
                    <xdr:rowOff>83820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1</xdr:col>
                    <xdr:colOff>22860</xdr:colOff>
                    <xdr:row>23</xdr:row>
                    <xdr:rowOff>22860</xdr:rowOff>
                  </from>
                  <to>
                    <xdr:col>1</xdr:col>
                    <xdr:colOff>259080</xdr:colOff>
                    <xdr:row>25</xdr:row>
                    <xdr:rowOff>7620</xdr:rowOff>
                  </to>
                </anchor>
              </controlPr>
            </control>
          </mc:Choice>
        </mc:AlternateContent>
        <mc:AlternateContent xmlns:mc="http://schemas.openxmlformats.org/markup-compatibility/2006">
          <mc:Choice Requires="x14">
            <control shapeId="23570" r:id="rId21" name="Check Box 18">
              <controlPr locked="0" defaultSize="0" autoFill="0" autoLine="0" autoPict="0">
                <anchor moveWithCells="1">
                  <from>
                    <xdr:col>14</xdr:col>
                    <xdr:colOff>30480</xdr:colOff>
                    <xdr:row>22</xdr:row>
                    <xdr:rowOff>266700</xdr:rowOff>
                  </from>
                  <to>
                    <xdr:col>14</xdr:col>
                    <xdr:colOff>266700</xdr:colOff>
                    <xdr:row>26</xdr:row>
                    <xdr:rowOff>83820</xdr:rowOff>
                  </to>
                </anchor>
              </controlPr>
            </control>
          </mc:Choice>
        </mc:AlternateContent>
        <mc:AlternateContent xmlns:mc="http://schemas.openxmlformats.org/markup-compatibility/2006">
          <mc:Choice Requires="x14">
            <control shapeId="23571" r:id="rId22" name="Check Box 19">
              <controlPr locked="0" defaultSize="0" autoFill="0" autoLine="0" autoPict="0">
                <anchor moveWithCells="1">
                  <from>
                    <xdr:col>1</xdr:col>
                    <xdr:colOff>22860</xdr:colOff>
                    <xdr:row>30</xdr:row>
                    <xdr:rowOff>45720</xdr:rowOff>
                  </from>
                  <to>
                    <xdr:col>2</xdr:col>
                    <xdr:colOff>38100</xdr:colOff>
                    <xdr:row>30</xdr:row>
                    <xdr:rowOff>266700</xdr:rowOff>
                  </to>
                </anchor>
              </controlPr>
            </control>
          </mc:Choice>
        </mc:AlternateContent>
        <mc:AlternateContent xmlns:mc="http://schemas.openxmlformats.org/markup-compatibility/2006">
          <mc:Choice Requires="x14">
            <control shapeId="23572" r:id="rId23" name="Check Box 20">
              <controlPr locked="0" defaultSize="0" autoFill="0" autoLine="0" autoPict="0">
                <anchor moveWithCells="1">
                  <from>
                    <xdr:col>1</xdr:col>
                    <xdr:colOff>22860</xdr:colOff>
                    <xdr:row>27</xdr:row>
                    <xdr:rowOff>22860</xdr:rowOff>
                  </from>
                  <to>
                    <xdr:col>1</xdr:col>
                    <xdr:colOff>259080</xdr:colOff>
                    <xdr:row>29</xdr:row>
                    <xdr:rowOff>7620</xdr:rowOff>
                  </to>
                </anchor>
              </controlPr>
            </control>
          </mc:Choice>
        </mc:AlternateContent>
        <mc:AlternateContent xmlns:mc="http://schemas.openxmlformats.org/markup-compatibility/2006">
          <mc:Choice Requires="x14">
            <control shapeId="23573" r:id="rId24" name="Check Box 21">
              <controlPr locked="0" defaultSize="0" autoFill="0" autoLine="0" autoPict="0">
                <anchor moveWithCells="1">
                  <from>
                    <xdr:col>14</xdr:col>
                    <xdr:colOff>30480</xdr:colOff>
                    <xdr:row>26</xdr:row>
                    <xdr:rowOff>266700</xdr:rowOff>
                  </from>
                  <to>
                    <xdr:col>14</xdr:col>
                    <xdr:colOff>266700</xdr:colOff>
                    <xdr:row>30</xdr:row>
                    <xdr:rowOff>83820</xdr:rowOff>
                  </to>
                </anchor>
              </controlPr>
            </control>
          </mc:Choice>
        </mc:AlternateContent>
        <mc:AlternateContent xmlns:mc="http://schemas.openxmlformats.org/markup-compatibility/2006">
          <mc:Choice Requires="x14">
            <control shapeId="23574" r:id="rId25" name="Check Box 22">
              <controlPr locked="0" defaultSize="0" autoFill="0" autoLine="0" autoPict="0">
                <anchor moveWithCells="1">
                  <from>
                    <xdr:col>1</xdr:col>
                    <xdr:colOff>22860</xdr:colOff>
                    <xdr:row>34</xdr:row>
                    <xdr:rowOff>45720</xdr:rowOff>
                  </from>
                  <to>
                    <xdr:col>2</xdr:col>
                    <xdr:colOff>38100</xdr:colOff>
                    <xdr:row>34</xdr:row>
                    <xdr:rowOff>266700</xdr:rowOff>
                  </to>
                </anchor>
              </controlPr>
            </control>
          </mc:Choice>
        </mc:AlternateContent>
        <mc:AlternateContent xmlns:mc="http://schemas.openxmlformats.org/markup-compatibility/2006">
          <mc:Choice Requires="x14">
            <control shapeId="23575" r:id="rId26" name="Check Box 23">
              <controlPr locked="0" defaultSize="0" autoFill="0" autoLine="0" autoPict="0">
                <anchor moveWithCells="1">
                  <from>
                    <xdr:col>14</xdr:col>
                    <xdr:colOff>30480</xdr:colOff>
                    <xdr:row>32</xdr:row>
                    <xdr:rowOff>251460</xdr:rowOff>
                  </from>
                  <to>
                    <xdr:col>15</xdr:col>
                    <xdr:colOff>7620</xdr:colOff>
                    <xdr:row>36</xdr:row>
                    <xdr:rowOff>83820</xdr:rowOff>
                  </to>
                </anchor>
              </controlPr>
            </control>
          </mc:Choice>
        </mc:AlternateContent>
        <mc:AlternateContent xmlns:mc="http://schemas.openxmlformats.org/markup-compatibility/2006">
          <mc:Choice Requires="x14">
            <control shapeId="23576" r:id="rId27" name="Check Box 24">
              <controlPr locked="0" defaultSize="0" autoFill="0" autoLine="0" autoPict="0">
                <anchor moveWithCells="1">
                  <from>
                    <xdr:col>1</xdr:col>
                    <xdr:colOff>22860</xdr:colOff>
                    <xdr:row>31</xdr:row>
                    <xdr:rowOff>22860</xdr:rowOff>
                  </from>
                  <to>
                    <xdr:col>1</xdr:col>
                    <xdr:colOff>259080</xdr:colOff>
                    <xdr:row>33</xdr:row>
                    <xdr:rowOff>7620</xdr:rowOff>
                  </to>
                </anchor>
              </controlPr>
            </control>
          </mc:Choice>
        </mc:AlternateContent>
        <mc:AlternateContent xmlns:mc="http://schemas.openxmlformats.org/markup-compatibility/2006">
          <mc:Choice Requires="x14">
            <control shapeId="23577" r:id="rId28" name="Check Box 25">
              <controlPr locked="0" defaultSize="0" autoFill="0" autoLine="0" autoPict="0">
                <anchor moveWithCells="1">
                  <from>
                    <xdr:col>14</xdr:col>
                    <xdr:colOff>30480</xdr:colOff>
                    <xdr:row>30</xdr:row>
                    <xdr:rowOff>259080</xdr:rowOff>
                  </from>
                  <to>
                    <xdr:col>14</xdr:col>
                    <xdr:colOff>266700</xdr:colOff>
                    <xdr:row>34</xdr:row>
                    <xdr:rowOff>76200</xdr:rowOff>
                  </to>
                </anchor>
              </controlPr>
            </control>
          </mc:Choice>
        </mc:AlternateContent>
        <mc:AlternateContent xmlns:mc="http://schemas.openxmlformats.org/markup-compatibility/2006">
          <mc:Choice Requires="x14">
            <control shapeId="23578" r:id="rId29" name="Check Box 26">
              <controlPr locked="0" defaultSize="0" autoFill="0" autoLine="0" autoPict="0">
                <anchor moveWithCells="1">
                  <from>
                    <xdr:col>1</xdr:col>
                    <xdr:colOff>22860</xdr:colOff>
                    <xdr:row>38</xdr:row>
                    <xdr:rowOff>45720</xdr:rowOff>
                  </from>
                  <to>
                    <xdr:col>2</xdr:col>
                    <xdr:colOff>38100</xdr:colOff>
                    <xdr:row>38</xdr:row>
                    <xdr:rowOff>266700</xdr:rowOff>
                  </to>
                </anchor>
              </controlPr>
            </control>
          </mc:Choice>
        </mc:AlternateContent>
        <mc:AlternateContent xmlns:mc="http://schemas.openxmlformats.org/markup-compatibility/2006">
          <mc:Choice Requires="x14">
            <control shapeId="23579" r:id="rId30" name="Check Box 27">
              <controlPr locked="0" defaultSize="0" autoFill="0" autoLine="0" autoPict="0">
                <anchor moveWithCells="1">
                  <from>
                    <xdr:col>1</xdr:col>
                    <xdr:colOff>22860</xdr:colOff>
                    <xdr:row>35</xdr:row>
                    <xdr:rowOff>22860</xdr:rowOff>
                  </from>
                  <to>
                    <xdr:col>1</xdr:col>
                    <xdr:colOff>259080</xdr:colOff>
                    <xdr:row>37</xdr:row>
                    <xdr:rowOff>7620</xdr:rowOff>
                  </to>
                </anchor>
              </controlPr>
            </control>
          </mc:Choice>
        </mc:AlternateContent>
        <mc:AlternateContent xmlns:mc="http://schemas.openxmlformats.org/markup-compatibility/2006">
          <mc:Choice Requires="x14">
            <control shapeId="23580" r:id="rId31" name="Check Box 28">
              <controlPr locked="0" defaultSize="0" autoFill="0" autoLine="0" autoPict="0">
                <anchor moveWithCells="1">
                  <from>
                    <xdr:col>14</xdr:col>
                    <xdr:colOff>30480</xdr:colOff>
                    <xdr:row>34</xdr:row>
                    <xdr:rowOff>266700</xdr:rowOff>
                  </from>
                  <to>
                    <xdr:col>14</xdr:col>
                    <xdr:colOff>266700</xdr:colOff>
                    <xdr:row>38</xdr:row>
                    <xdr:rowOff>83820</xdr:rowOff>
                  </to>
                </anchor>
              </controlPr>
            </control>
          </mc:Choice>
        </mc:AlternateContent>
        <mc:AlternateContent xmlns:mc="http://schemas.openxmlformats.org/markup-compatibility/2006">
          <mc:Choice Requires="x14">
            <control shapeId="23581" r:id="rId32" name="Check Box 29">
              <controlPr locked="0" defaultSize="0" autoFill="0" autoLine="0" autoPict="0">
                <anchor moveWithCells="1">
                  <from>
                    <xdr:col>1</xdr:col>
                    <xdr:colOff>22860</xdr:colOff>
                    <xdr:row>42</xdr:row>
                    <xdr:rowOff>45720</xdr:rowOff>
                  </from>
                  <to>
                    <xdr:col>2</xdr:col>
                    <xdr:colOff>38100</xdr:colOff>
                    <xdr:row>42</xdr:row>
                    <xdr:rowOff>266700</xdr:rowOff>
                  </to>
                </anchor>
              </controlPr>
            </control>
          </mc:Choice>
        </mc:AlternateContent>
        <mc:AlternateContent xmlns:mc="http://schemas.openxmlformats.org/markup-compatibility/2006">
          <mc:Choice Requires="x14">
            <control shapeId="23582" r:id="rId33" name="Check Box 30">
              <controlPr locked="0" defaultSize="0" autoFill="0" autoLine="0" autoPict="0">
                <anchor moveWithCells="1">
                  <from>
                    <xdr:col>14</xdr:col>
                    <xdr:colOff>30480</xdr:colOff>
                    <xdr:row>40</xdr:row>
                    <xdr:rowOff>251460</xdr:rowOff>
                  </from>
                  <to>
                    <xdr:col>15</xdr:col>
                    <xdr:colOff>7620</xdr:colOff>
                    <xdr:row>44</xdr:row>
                    <xdr:rowOff>83820</xdr:rowOff>
                  </to>
                </anchor>
              </controlPr>
            </control>
          </mc:Choice>
        </mc:AlternateContent>
        <mc:AlternateContent xmlns:mc="http://schemas.openxmlformats.org/markup-compatibility/2006">
          <mc:Choice Requires="x14">
            <control shapeId="23583" r:id="rId34" name="Check Box 31">
              <controlPr locked="0" defaultSize="0" autoFill="0" autoLine="0" autoPict="0">
                <anchor moveWithCells="1">
                  <from>
                    <xdr:col>1</xdr:col>
                    <xdr:colOff>22860</xdr:colOff>
                    <xdr:row>39</xdr:row>
                    <xdr:rowOff>22860</xdr:rowOff>
                  </from>
                  <to>
                    <xdr:col>1</xdr:col>
                    <xdr:colOff>259080</xdr:colOff>
                    <xdr:row>41</xdr:row>
                    <xdr:rowOff>7620</xdr:rowOff>
                  </to>
                </anchor>
              </controlPr>
            </control>
          </mc:Choice>
        </mc:AlternateContent>
        <mc:AlternateContent xmlns:mc="http://schemas.openxmlformats.org/markup-compatibility/2006">
          <mc:Choice Requires="x14">
            <control shapeId="23584" r:id="rId35" name="Check Box 32">
              <controlPr locked="0" defaultSize="0" autoFill="0" autoLine="0" autoPict="0">
                <anchor moveWithCells="1">
                  <from>
                    <xdr:col>14</xdr:col>
                    <xdr:colOff>30480</xdr:colOff>
                    <xdr:row>38</xdr:row>
                    <xdr:rowOff>266700</xdr:rowOff>
                  </from>
                  <to>
                    <xdr:col>14</xdr:col>
                    <xdr:colOff>266700</xdr:colOff>
                    <xdr:row>42</xdr:row>
                    <xdr:rowOff>83820</xdr:rowOff>
                  </to>
                </anchor>
              </controlPr>
            </control>
          </mc:Choice>
        </mc:AlternateContent>
        <mc:AlternateContent xmlns:mc="http://schemas.openxmlformats.org/markup-compatibility/2006">
          <mc:Choice Requires="x14">
            <control shapeId="23585" r:id="rId36" name="Check Box 33">
              <controlPr locked="0" defaultSize="0" autoFill="0" autoLine="0" autoPict="0">
                <anchor moveWithCells="1">
                  <from>
                    <xdr:col>1</xdr:col>
                    <xdr:colOff>22860</xdr:colOff>
                    <xdr:row>46</xdr:row>
                    <xdr:rowOff>45720</xdr:rowOff>
                  </from>
                  <to>
                    <xdr:col>2</xdr:col>
                    <xdr:colOff>38100</xdr:colOff>
                    <xdr:row>46</xdr:row>
                    <xdr:rowOff>266700</xdr:rowOff>
                  </to>
                </anchor>
              </controlPr>
            </control>
          </mc:Choice>
        </mc:AlternateContent>
        <mc:AlternateContent xmlns:mc="http://schemas.openxmlformats.org/markup-compatibility/2006">
          <mc:Choice Requires="x14">
            <control shapeId="23586" r:id="rId37" name="Check Box 34">
              <controlPr locked="0" defaultSize="0" autoFill="0" autoLine="0" autoPict="0">
                <anchor moveWithCells="1">
                  <from>
                    <xdr:col>1</xdr:col>
                    <xdr:colOff>22860</xdr:colOff>
                    <xdr:row>43</xdr:row>
                    <xdr:rowOff>22860</xdr:rowOff>
                  </from>
                  <to>
                    <xdr:col>1</xdr:col>
                    <xdr:colOff>259080</xdr:colOff>
                    <xdr:row>45</xdr:row>
                    <xdr:rowOff>7620</xdr:rowOff>
                  </to>
                </anchor>
              </controlPr>
            </control>
          </mc:Choice>
        </mc:AlternateContent>
        <mc:AlternateContent xmlns:mc="http://schemas.openxmlformats.org/markup-compatibility/2006">
          <mc:Choice Requires="x14">
            <control shapeId="23587" r:id="rId38" name="Check Box 35">
              <controlPr locked="0" defaultSize="0" autoFill="0" autoLine="0" autoPict="0">
                <anchor moveWithCells="1">
                  <from>
                    <xdr:col>14</xdr:col>
                    <xdr:colOff>30480</xdr:colOff>
                    <xdr:row>42</xdr:row>
                    <xdr:rowOff>266700</xdr:rowOff>
                  </from>
                  <to>
                    <xdr:col>14</xdr:col>
                    <xdr:colOff>266700</xdr:colOff>
                    <xdr:row>46</xdr:row>
                    <xdr:rowOff>83820</xdr:rowOff>
                  </to>
                </anchor>
              </controlPr>
            </control>
          </mc:Choice>
        </mc:AlternateContent>
        <mc:AlternateContent xmlns:mc="http://schemas.openxmlformats.org/markup-compatibility/2006">
          <mc:Choice Requires="x14">
            <control shapeId="23588" r:id="rId39" name="Check Box 36">
              <controlPr locked="0" defaultSize="0" autoFill="0" autoLine="0" autoPict="0">
                <anchor moveWithCells="1">
                  <from>
                    <xdr:col>14</xdr:col>
                    <xdr:colOff>30480</xdr:colOff>
                    <xdr:row>12</xdr:row>
                    <xdr:rowOff>259080</xdr:rowOff>
                  </from>
                  <to>
                    <xdr:col>14</xdr:col>
                    <xdr:colOff>266700</xdr:colOff>
                    <xdr:row>16</xdr:row>
                    <xdr:rowOff>76200</xdr:rowOff>
                  </to>
                </anchor>
              </controlPr>
            </control>
          </mc:Choice>
        </mc:AlternateContent>
        <mc:AlternateContent xmlns:mc="http://schemas.openxmlformats.org/markup-compatibility/2006">
          <mc:Choice Requires="x14">
            <control shapeId="23589" r:id="rId40" name="Check Box 37">
              <controlPr locked="0" defaultSize="0" autoFill="0" autoLine="0" autoPict="0">
                <anchor moveWithCells="1">
                  <from>
                    <xdr:col>14</xdr:col>
                    <xdr:colOff>30480</xdr:colOff>
                    <xdr:row>20</xdr:row>
                    <xdr:rowOff>259080</xdr:rowOff>
                  </from>
                  <to>
                    <xdr:col>14</xdr:col>
                    <xdr:colOff>266700</xdr:colOff>
                    <xdr:row>24</xdr:row>
                    <xdr:rowOff>76200</xdr:rowOff>
                  </to>
                </anchor>
              </controlPr>
            </control>
          </mc:Choice>
        </mc:AlternateContent>
        <mc:AlternateContent xmlns:mc="http://schemas.openxmlformats.org/markup-compatibility/2006">
          <mc:Choice Requires="x14">
            <control shapeId="23590" r:id="rId41" name="Check Box 38">
              <controlPr locked="0" defaultSize="0" autoFill="0" autoLine="0" autoPict="0">
                <anchor moveWithCells="1">
                  <from>
                    <xdr:col>14</xdr:col>
                    <xdr:colOff>30480</xdr:colOff>
                    <xdr:row>28</xdr:row>
                    <xdr:rowOff>259080</xdr:rowOff>
                  </from>
                  <to>
                    <xdr:col>14</xdr:col>
                    <xdr:colOff>266700</xdr:colOff>
                    <xdr:row>32</xdr:row>
                    <xdr:rowOff>76200</xdr:rowOff>
                  </to>
                </anchor>
              </controlPr>
            </control>
          </mc:Choice>
        </mc:AlternateContent>
        <mc:AlternateContent xmlns:mc="http://schemas.openxmlformats.org/markup-compatibility/2006">
          <mc:Choice Requires="x14">
            <control shapeId="23591" r:id="rId42" name="Check Box 39">
              <controlPr locked="0" defaultSize="0" autoFill="0" autoLine="0" autoPict="0">
                <anchor moveWithCells="1">
                  <from>
                    <xdr:col>14</xdr:col>
                    <xdr:colOff>30480</xdr:colOff>
                    <xdr:row>36</xdr:row>
                    <xdr:rowOff>259080</xdr:rowOff>
                  </from>
                  <to>
                    <xdr:col>14</xdr:col>
                    <xdr:colOff>266700</xdr:colOff>
                    <xdr:row>40</xdr:row>
                    <xdr:rowOff>76200</xdr:rowOff>
                  </to>
                </anchor>
              </controlPr>
            </control>
          </mc:Choice>
        </mc:AlternateContent>
        <mc:AlternateContent xmlns:mc="http://schemas.openxmlformats.org/markup-compatibility/2006">
          <mc:Choice Requires="x14">
            <control shapeId="23592" r:id="rId43" name="Check Box 40">
              <controlPr locked="0" defaultSize="0" autoFill="0" autoLine="0" autoPict="0">
                <anchor moveWithCells="1">
                  <from>
                    <xdr:col>14</xdr:col>
                    <xdr:colOff>30480</xdr:colOff>
                    <xdr:row>44</xdr:row>
                    <xdr:rowOff>259080</xdr:rowOff>
                  </from>
                  <to>
                    <xdr:col>14</xdr:col>
                    <xdr:colOff>266700</xdr:colOff>
                    <xdr:row>48</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Z62"/>
  <sheetViews>
    <sheetView showGridLines="0" showRowColHeaders="0" zoomScale="120" zoomScaleNormal="120" workbookViewId="0">
      <selection activeCell="C9" sqref="C9:D9"/>
    </sheetView>
  </sheetViews>
  <sheetFormatPr defaultColWidth="3.88671875" defaultRowHeight="13.2" x14ac:dyDescent="0.25"/>
  <cols>
    <col min="1" max="1" width="4" bestFit="1" customWidth="1"/>
    <col min="2" max="2" width="4.33203125" customWidth="1"/>
    <col min="3" max="3" width="4" bestFit="1" customWidth="1"/>
    <col min="4" max="4" width="3.88671875" customWidth="1"/>
    <col min="14" max="14" width="4" bestFit="1" customWidth="1"/>
    <col min="15" max="16" width="4.33203125" customWidth="1"/>
    <col min="17" max="17" width="4" bestFit="1" customWidth="1"/>
    <col min="18" max="18" width="3.88671875" customWidth="1"/>
    <col min="27" max="27" width="3.88671875" style="50"/>
    <col min="28" max="30" width="0" hidden="1" customWidth="1"/>
    <col min="31" max="31" width="4" hidden="1" customWidth="1"/>
    <col min="32" max="32" width="7.33203125" hidden="1" customWidth="1"/>
    <col min="33" max="37" width="0" hidden="1" customWidth="1"/>
    <col min="38" max="38" width="8.44140625" hidden="1" customWidth="1"/>
    <col min="39" max="39" width="6.5546875" hidden="1" customWidth="1"/>
  </cols>
  <sheetData>
    <row r="1" spans="1:52" ht="4.5" customHeight="1" x14ac:dyDescent="0.25"/>
    <row r="2" spans="1:52" ht="17.25" customHeight="1" x14ac:dyDescent="0.3">
      <c r="A2" s="109"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78"/>
      <c r="AB2" s="59"/>
      <c r="AC2" s="59"/>
      <c r="AD2" s="59"/>
      <c r="AE2" s="59"/>
      <c r="AF2" s="59"/>
      <c r="AG2" s="59"/>
      <c r="AH2" s="59"/>
      <c r="AI2" s="59"/>
      <c r="AJ2" s="59"/>
      <c r="AK2" s="59"/>
      <c r="AL2" s="59"/>
      <c r="AM2" s="59"/>
      <c r="AN2" s="59"/>
    </row>
    <row r="4" spans="1:52" ht="15.6" x14ac:dyDescent="0.3">
      <c r="A4" s="112" t="s">
        <v>1</v>
      </c>
      <c r="B4" s="113"/>
      <c r="C4" s="113"/>
      <c r="D4" s="113"/>
      <c r="E4" s="113"/>
      <c r="F4" s="113"/>
      <c r="G4" s="113"/>
      <c r="H4" s="119"/>
      <c r="I4" s="112" t="s">
        <v>2</v>
      </c>
      <c r="J4" s="113"/>
      <c r="K4" s="113"/>
      <c r="L4" s="113"/>
      <c r="M4" s="113"/>
      <c r="N4" s="113"/>
      <c r="O4" s="113"/>
      <c r="P4" s="119"/>
      <c r="Q4" s="112" t="s">
        <v>56</v>
      </c>
      <c r="R4" s="113"/>
      <c r="S4" s="113"/>
      <c r="T4" s="113"/>
      <c r="U4" s="113"/>
      <c r="V4" s="112" t="s">
        <v>55</v>
      </c>
      <c r="W4" s="113"/>
      <c r="X4" s="113"/>
      <c r="Y4" s="113"/>
      <c r="Z4" s="119"/>
      <c r="AA4" s="49"/>
    </row>
    <row r="5" spans="1:52" ht="22.5" customHeight="1" x14ac:dyDescent="0.25">
      <c r="A5" s="205" t="str">
        <f>IF('Page 1'!A5="","",'Page 1'!A5)</f>
        <v/>
      </c>
      <c r="B5" s="206"/>
      <c r="C5" s="206"/>
      <c r="D5" s="206"/>
      <c r="E5" s="206"/>
      <c r="F5" s="206"/>
      <c r="G5" s="206"/>
      <c r="H5" s="207"/>
      <c r="I5" s="208" t="str">
        <f>IF('Page 1'!I5="","",'Page 1'!I5)</f>
        <v/>
      </c>
      <c r="J5" s="209"/>
      <c r="K5" s="209"/>
      <c r="L5" s="209"/>
      <c r="M5" s="210"/>
      <c r="N5" s="209"/>
      <c r="O5" s="209"/>
      <c r="P5" s="211"/>
      <c r="Q5" s="208" t="str">
        <f>IF('Page 1'!Q5="","",'Page 1'!Q5)</f>
        <v/>
      </c>
      <c r="R5" s="209"/>
      <c r="S5" s="209"/>
      <c r="T5" s="209"/>
      <c r="U5" s="211"/>
      <c r="V5" s="114" t="str">
        <f>IF('Page 1'!V5="","",'Page 1'!V5)</f>
        <v/>
      </c>
      <c r="W5" s="115"/>
      <c r="X5" s="115"/>
      <c r="Y5" s="115"/>
      <c r="Z5" s="212"/>
      <c r="AA5" s="79"/>
      <c r="AL5" s="16" t="s">
        <v>21</v>
      </c>
      <c r="AW5" s="47"/>
      <c r="AX5" s="47"/>
      <c r="AY5" s="47"/>
      <c r="AZ5" s="47"/>
    </row>
    <row r="6" spans="1:52" ht="22.5" customHeight="1" x14ac:dyDescent="0.25">
      <c r="A6" s="56" t="s">
        <v>3</v>
      </c>
      <c r="B6" s="57"/>
      <c r="C6" s="57"/>
      <c r="D6" s="57"/>
      <c r="E6" s="57"/>
      <c r="F6" s="213" t="str">
        <f>IF('Page 1'!F6="","",'Page 1'!F6)</f>
        <v/>
      </c>
      <c r="G6" s="213"/>
      <c r="H6" s="213"/>
      <c r="I6" s="213"/>
      <c r="J6" s="213"/>
      <c r="K6" s="213"/>
      <c r="L6" s="214"/>
      <c r="M6" s="84" t="s">
        <v>4</v>
      </c>
      <c r="N6" s="83"/>
      <c r="O6" s="83"/>
      <c r="P6" s="124" t="str">
        <f>IF('Page 1'!P6="","",'Page 1'!P6)</f>
        <v/>
      </c>
      <c r="Q6" s="124"/>
      <c r="R6" s="124"/>
      <c r="S6" s="124"/>
      <c r="T6" s="124"/>
      <c r="U6" s="125"/>
      <c r="V6" s="57" t="s">
        <v>5</v>
      </c>
      <c r="W6" s="57"/>
      <c r="X6" s="73">
        <v>6</v>
      </c>
      <c r="Y6" s="75" t="s">
        <v>6</v>
      </c>
      <c r="Z6" s="41"/>
      <c r="AA6" s="80"/>
      <c r="AB6" s="17"/>
      <c r="AC6" s="17"/>
      <c r="AD6" s="17"/>
      <c r="AE6" s="17"/>
      <c r="AF6" s="17"/>
      <c r="AG6" s="17"/>
      <c r="AH6" s="17"/>
      <c r="AI6" s="17"/>
      <c r="AJ6" s="17"/>
      <c r="AK6" s="17"/>
      <c r="AL6" s="68">
        <f>SUM(C9:C47,P9:P47)</f>
        <v>0</v>
      </c>
      <c r="AM6" s="17"/>
      <c r="AN6" s="17"/>
      <c r="AO6" s="17"/>
      <c r="AP6" s="17"/>
      <c r="AQ6" s="17"/>
    </row>
    <row r="7" spans="1:52" ht="3" customHeight="1" x14ac:dyDescent="0.25">
      <c r="A7" s="1"/>
      <c r="B7" s="2"/>
      <c r="C7" s="2"/>
      <c r="D7" s="2"/>
      <c r="E7" s="2"/>
      <c r="F7" s="2"/>
      <c r="G7" s="2"/>
      <c r="H7" s="2"/>
      <c r="I7" s="2"/>
      <c r="J7" s="2"/>
      <c r="K7" s="2"/>
      <c r="L7" s="3"/>
      <c r="M7" s="2"/>
      <c r="N7" s="2"/>
      <c r="O7" s="2"/>
      <c r="P7" s="2"/>
      <c r="Q7" s="2"/>
      <c r="R7" s="2"/>
      <c r="S7" s="3"/>
      <c r="T7" s="1"/>
      <c r="U7" s="3"/>
      <c r="V7" s="2"/>
      <c r="W7" s="2"/>
      <c r="X7" s="2"/>
      <c r="Y7" s="2"/>
      <c r="Z7" s="67"/>
      <c r="AA7" s="81"/>
      <c r="AB7" s="17"/>
      <c r="AC7" s="17"/>
      <c r="AD7" s="17"/>
      <c r="AE7" s="17"/>
      <c r="AF7" s="17"/>
      <c r="AG7" s="17"/>
      <c r="AH7" s="17"/>
      <c r="AI7" s="17"/>
      <c r="AJ7" s="17"/>
      <c r="AK7" s="17"/>
      <c r="AL7" s="17"/>
      <c r="AM7" s="17"/>
      <c r="AN7" s="17"/>
      <c r="AO7" s="17"/>
      <c r="AP7" s="17"/>
      <c r="AQ7" s="17"/>
    </row>
    <row r="8" spans="1:52" ht="31.5" customHeight="1" x14ac:dyDescent="0.25">
      <c r="A8" s="42" t="s">
        <v>7</v>
      </c>
      <c r="B8" s="66" t="s">
        <v>8</v>
      </c>
      <c r="C8" s="192" t="s">
        <v>9</v>
      </c>
      <c r="D8" s="148"/>
      <c r="E8" s="147" t="s">
        <v>57</v>
      </c>
      <c r="F8" s="148"/>
      <c r="G8" s="192" t="s">
        <v>10</v>
      </c>
      <c r="H8" s="193"/>
      <c r="I8" s="193"/>
      <c r="J8" s="148"/>
      <c r="K8" s="201" t="s">
        <v>11</v>
      </c>
      <c r="L8" s="201"/>
      <c r="M8" s="201"/>
      <c r="N8" s="58" t="s">
        <v>7</v>
      </c>
      <c r="O8" s="61" t="s">
        <v>8</v>
      </c>
      <c r="P8" s="192" t="s">
        <v>9</v>
      </c>
      <c r="Q8" s="193"/>
      <c r="R8" s="147" t="s">
        <v>57</v>
      </c>
      <c r="S8" s="148"/>
      <c r="T8" s="192" t="s">
        <v>10</v>
      </c>
      <c r="U8" s="193"/>
      <c r="V8" s="193"/>
      <c r="W8" s="148"/>
      <c r="X8" s="201" t="s">
        <v>11</v>
      </c>
      <c r="Y8" s="201"/>
      <c r="Z8" s="201"/>
      <c r="AA8" s="69"/>
      <c r="AB8" s="17"/>
      <c r="AC8" s="17"/>
      <c r="AD8" s="17"/>
      <c r="AE8" s="17"/>
      <c r="AF8" s="17"/>
      <c r="AG8" s="17"/>
      <c r="AH8" s="17"/>
      <c r="AI8" s="17"/>
      <c r="AJ8" s="17"/>
      <c r="AK8" s="17"/>
      <c r="AL8" s="17" t="s">
        <v>12</v>
      </c>
      <c r="AM8" s="17" t="s">
        <v>13</v>
      </c>
      <c r="AN8" s="17"/>
      <c r="AO8" s="17"/>
      <c r="AP8" s="17"/>
      <c r="AQ8" s="17"/>
    </row>
    <row r="9" spans="1:52" ht="26.1" customHeight="1" x14ac:dyDescent="0.25">
      <c r="A9" s="20">
        <v>187</v>
      </c>
      <c r="B9" s="5" t="b">
        <v>0</v>
      </c>
      <c r="C9" s="195"/>
      <c r="D9" s="196"/>
      <c r="E9" s="199"/>
      <c r="F9" s="200"/>
      <c r="G9" s="189" t="s">
        <v>38</v>
      </c>
      <c r="H9" s="190"/>
      <c r="I9" s="190"/>
      <c r="J9" s="21"/>
      <c r="K9" s="202" t="s">
        <v>14</v>
      </c>
      <c r="L9" s="203"/>
      <c r="M9" s="6"/>
      <c r="N9" s="4">
        <v>207</v>
      </c>
      <c r="O9" s="7" t="b">
        <v>0</v>
      </c>
      <c r="P9" s="195"/>
      <c r="Q9" s="196"/>
      <c r="R9" s="199"/>
      <c r="S9" s="200"/>
      <c r="T9" s="189" t="s">
        <v>38</v>
      </c>
      <c r="U9" s="190"/>
      <c r="V9" s="190"/>
      <c r="W9" s="21"/>
      <c r="X9" s="204" t="s">
        <v>14</v>
      </c>
      <c r="Y9" s="179"/>
      <c r="Z9" s="6"/>
      <c r="AA9" s="48"/>
      <c r="AL9" t="str">
        <f>J9&amp;M9</f>
        <v/>
      </c>
      <c r="AM9" t="str">
        <f>W9&amp;Z9</f>
        <v/>
      </c>
    </row>
    <row r="10" spans="1:52" ht="3" customHeight="1" x14ac:dyDescent="0.25">
      <c r="A10" s="43"/>
      <c r="B10" s="9"/>
      <c r="C10" s="185"/>
      <c r="D10" s="191"/>
      <c r="E10" s="185"/>
      <c r="F10" s="186"/>
      <c r="G10" s="180"/>
      <c r="H10" s="181"/>
      <c r="I10" s="181"/>
      <c r="J10" s="182"/>
      <c r="K10" s="180"/>
      <c r="L10" s="181"/>
      <c r="M10" s="194"/>
      <c r="N10" s="58"/>
      <c r="O10" s="10"/>
      <c r="P10" s="185"/>
      <c r="Q10" s="191"/>
      <c r="R10" s="185"/>
      <c r="S10" s="186"/>
      <c r="T10" s="180"/>
      <c r="U10" s="181"/>
      <c r="V10" s="181"/>
      <c r="W10" s="182"/>
      <c r="X10" s="180"/>
      <c r="Y10" s="181"/>
      <c r="Z10" s="194"/>
      <c r="AA10" s="48"/>
    </row>
    <row r="11" spans="1:52" ht="26.1" customHeight="1" x14ac:dyDescent="0.25">
      <c r="A11" s="20">
        <v>188</v>
      </c>
      <c r="B11" s="5" t="b">
        <v>0</v>
      </c>
      <c r="C11" s="195"/>
      <c r="D11" s="196"/>
      <c r="E11" s="199"/>
      <c r="F11" s="200"/>
      <c r="G11" s="189" t="s">
        <v>38</v>
      </c>
      <c r="H11" s="190"/>
      <c r="I11" s="190"/>
      <c r="J11" s="21"/>
      <c r="K11" s="197" t="s">
        <v>14</v>
      </c>
      <c r="L11" s="198"/>
      <c r="M11" s="21"/>
      <c r="N11" s="4">
        <v>208</v>
      </c>
      <c r="O11" s="7" t="b">
        <v>0</v>
      </c>
      <c r="P11" s="195"/>
      <c r="Q11" s="196"/>
      <c r="R11" s="199"/>
      <c r="S11" s="200"/>
      <c r="T11" s="189" t="s">
        <v>38</v>
      </c>
      <c r="U11" s="190"/>
      <c r="V11" s="190"/>
      <c r="W11" s="21"/>
      <c r="X11" s="189" t="s">
        <v>14</v>
      </c>
      <c r="Y11" s="190"/>
      <c r="Z11" s="21"/>
      <c r="AA11" s="48"/>
      <c r="AL11" t="str">
        <f>J11&amp;M11</f>
        <v/>
      </c>
      <c r="AM11" t="str">
        <f>W11&amp;Z11</f>
        <v/>
      </c>
    </row>
    <row r="12" spans="1:52" ht="3" customHeight="1" x14ac:dyDescent="0.25">
      <c r="A12" s="43"/>
      <c r="B12" s="9"/>
      <c r="C12" s="185"/>
      <c r="D12" s="191"/>
      <c r="E12" s="71"/>
      <c r="F12" s="72"/>
      <c r="G12" s="180"/>
      <c r="H12" s="181"/>
      <c r="I12" s="181"/>
      <c r="J12" s="182"/>
      <c r="K12" s="180"/>
      <c r="L12" s="181"/>
      <c r="M12" s="194"/>
      <c r="N12" s="58"/>
      <c r="O12" s="10"/>
      <c r="P12" s="185"/>
      <c r="Q12" s="191"/>
      <c r="R12" s="185"/>
      <c r="S12" s="186"/>
      <c r="T12" s="180"/>
      <c r="U12" s="181"/>
      <c r="V12" s="181"/>
      <c r="W12" s="182"/>
      <c r="X12" s="180"/>
      <c r="Y12" s="181"/>
      <c r="Z12" s="194"/>
      <c r="AA12" s="48"/>
      <c r="AL12" t="str">
        <f>J12&amp;M12</f>
        <v/>
      </c>
      <c r="AM12" t="str">
        <f>W12&amp;Z12</f>
        <v/>
      </c>
    </row>
    <row r="13" spans="1:52" ht="26.1" customHeight="1" x14ac:dyDescent="0.25">
      <c r="A13" s="20">
        <v>189</v>
      </c>
      <c r="B13" s="5" t="b">
        <v>0</v>
      </c>
      <c r="C13" s="195"/>
      <c r="D13" s="196"/>
      <c r="E13" s="199"/>
      <c r="F13" s="200"/>
      <c r="G13" s="189" t="s">
        <v>38</v>
      </c>
      <c r="H13" s="190"/>
      <c r="I13" s="190"/>
      <c r="J13" s="21"/>
      <c r="K13" s="202" t="s">
        <v>14</v>
      </c>
      <c r="L13" s="203"/>
      <c r="M13" s="6"/>
      <c r="N13" s="4">
        <v>209</v>
      </c>
      <c r="O13" s="7" t="b">
        <v>0</v>
      </c>
      <c r="P13" s="195"/>
      <c r="Q13" s="196"/>
      <c r="R13" s="199"/>
      <c r="S13" s="200"/>
      <c r="T13" s="189" t="s">
        <v>38</v>
      </c>
      <c r="U13" s="190"/>
      <c r="V13" s="190"/>
      <c r="W13" s="21"/>
      <c r="X13" s="204" t="s">
        <v>14</v>
      </c>
      <c r="Y13" s="179"/>
      <c r="Z13" s="6"/>
      <c r="AA13" s="48"/>
      <c r="AL13" t="str">
        <f>J13&amp;M13</f>
        <v/>
      </c>
      <c r="AM13" t="str">
        <f>W13&amp;Z13</f>
        <v/>
      </c>
    </row>
    <row r="14" spans="1:52" ht="3" customHeight="1" x14ac:dyDescent="0.25">
      <c r="A14" s="43"/>
      <c r="B14" s="9"/>
      <c r="C14" s="185"/>
      <c r="D14" s="191"/>
      <c r="E14" s="185"/>
      <c r="F14" s="186"/>
      <c r="G14" s="180"/>
      <c r="H14" s="181"/>
      <c r="I14" s="181"/>
      <c r="J14" s="182"/>
      <c r="K14" s="180"/>
      <c r="L14" s="181"/>
      <c r="M14" s="194"/>
      <c r="N14" s="58"/>
      <c r="O14" s="10"/>
      <c r="P14" s="185"/>
      <c r="Q14" s="191"/>
      <c r="R14" s="185"/>
      <c r="S14" s="186"/>
      <c r="T14" s="180"/>
      <c r="U14" s="181"/>
      <c r="V14" s="181"/>
      <c r="W14" s="182"/>
      <c r="X14" s="180"/>
      <c r="Y14" s="181"/>
      <c r="Z14" s="194"/>
      <c r="AA14" s="48"/>
    </row>
    <row r="15" spans="1:52" ht="26.1" customHeight="1" x14ac:dyDescent="0.25">
      <c r="A15" s="20">
        <v>190</v>
      </c>
      <c r="B15" s="5" t="b">
        <v>0</v>
      </c>
      <c r="C15" s="195"/>
      <c r="D15" s="196"/>
      <c r="E15" s="199"/>
      <c r="F15" s="200"/>
      <c r="G15" s="189" t="s">
        <v>38</v>
      </c>
      <c r="H15" s="190"/>
      <c r="I15" s="190"/>
      <c r="J15" s="21"/>
      <c r="K15" s="197" t="s">
        <v>14</v>
      </c>
      <c r="L15" s="198"/>
      <c r="M15" s="21"/>
      <c r="N15" s="4">
        <v>210</v>
      </c>
      <c r="O15" s="70" t="b">
        <v>0</v>
      </c>
      <c r="P15" s="195"/>
      <c r="Q15" s="196"/>
      <c r="R15" s="199"/>
      <c r="S15" s="200"/>
      <c r="T15" s="189" t="s">
        <v>38</v>
      </c>
      <c r="U15" s="190"/>
      <c r="V15" s="190"/>
      <c r="W15" s="21"/>
      <c r="X15" s="189" t="s">
        <v>14</v>
      </c>
      <c r="Y15" s="190"/>
      <c r="Z15" s="21"/>
      <c r="AA15" s="48"/>
      <c r="AL15" t="str">
        <f>J15&amp;M15</f>
        <v/>
      </c>
      <c r="AM15" t="str">
        <f>W15&amp;Z15</f>
        <v/>
      </c>
    </row>
    <row r="16" spans="1:52" ht="3" customHeight="1" x14ac:dyDescent="0.25">
      <c r="A16" s="43"/>
      <c r="B16" s="9"/>
      <c r="C16" s="185"/>
      <c r="D16" s="191"/>
      <c r="E16" s="71"/>
      <c r="F16" s="72"/>
      <c r="G16" s="180"/>
      <c r="H16" s="181"/>
      <c r="I16" s="181"/>
      <c r="J16" s="182"/>
      <c r="K16" s="180"/>
      <c r="L16" s="181"/>
      <c r="M16" s="194"/>
      <c r="N16" s="58"/>
      <c r="O16" s="10"/>
      <c r="P16" s="185"/>
      <c r="Q16" s="191"/>
      <c r="R16" s="185"/>
      <c r="S16" s="186"/>
      <c r="T16" s="180"/>
      <c r="U16" s="181"/>
      <c r="V16" s="181"/>
      <c r="W16" s="182"/>
      <c r="X16" s="180"/>
      <c r="Y16" s="181"/>
      <c r="Z16" s="194"/>
      <c r="AA16" s="48"/>
      <c r="AL16" t="str">
        <f>J16&amp;M16</f>
        <v/>
      </c>
      <c r="AM16" t="str">
        <f>W16&amp;Z16</f>
        <v/>
      </c>
    </row>
    <row r="17" spans="1:39" ht="26.1" customHeight="1" x14ac:dyDescent="0.25">
      <c r="A17" s="20">
        <v>191</v>
      </c>
      <c r="B17" s="5" t="b">
        <v>0</v>
      </c>
      <c r="C17" s="195"/>
      <c r="D17" s="196"/>
      <c r="E17" s="199"/>
      <c r="F17" s="200"/>
      <c r="G17" s="189" t="s">
        <v>38</v>
      </c>
      <c r="H17" s="190"/>
      <c r="I17" s="190"/>
      <c r="J17" s="21"/>
      <c r="K17" s="202" t="s">
        <v>14</v>
      </c>
      <c r="L17" s="203"/>
      <c r="M17" s="6"/>
      <c r="N17" s="4">
        <v>211</v>
      </c>
      <c r="O17" s="7" t="b">
        <v>0</v>
      </c>
      <c r="P17" s="195"/>
      <c r="Q17" s="196"/>
      <c r="R17" s="199"/>
      <c r="S17" s="200"/>
      <c r="T17" s="189" t="s">
        <v>38</v>
      </c>
      <c r="U17" s="190"/>
      <c r="V17" s="190"/>
      <c r="W17" s="21"/>
      <c r="X17" s="204" t="s">
        <v>14</v>
      </c>
      <c r="Y17" s="179"/>
      <c r="Z17" s="6"/>
      <c r="AA17" s="48"/>
      <c r="AL17" t="str">
        <f>J17&amp;M17</f>
        <v/>
      </c>
      <c r="AM17" t="str">
        <f>W17&amp;Z17</f>
        <v/>
      </c>
    </row>
    <row r="18" spans="1:39" ht="3" customHeight="1" x14ac:dyDescent="0.25">
      <c r="A18" s="43"/>
      <c r="B18" s="9"/>
      <c r="C18" s="185"/>
      <c r="D18" s="191"/>
      <c r="E18" s="185"/>
      <c r="F18" s="186"/>
      <c r="G18" s="180"/>
      <c r="H18" s="181"/>
      <c r="I18" s="181"/>
      <c r="J18" s="182"/>
      <c r="K18" s="180"/>
      <c r="L18" s="181"/>
      <c r="M18" s="194"/>
      <c r="N18" s="58"/>
      <c r="O18" s="10"/>
      <c r="P18" s="185"/>
      <c r="Q18" s="191"/>
      <c r="R18" s="185"/>
      <c r="S18" s="186"/>
      <c r="T18" s="180"/>
      <c r="U18" s="181"/>
      <c r="V18" s="181"/>
      <c r="W18" s="182"/>
      <c r="X18" s="180"/>
      <c r="Y18" s="181"/>
      <c r="Z18" s="194"/>
      <c r="AA18" s="48"/>
    </row>
    <row r="19" spans="1:39" ht="26.1" customHeight="1" x14ac:dyDescent="0.25">
      <c r="A19" s="20">
        <v>192</v>
      </c>
      <c r="B19" s="5" t="b">
        <v>0</v>
      </c>
      <c r="C19" s="195"/>
      <c r="D19" s="196"/>
      <c r="E19" s="199"/>
      <c r="F19" s="200"/>
      <c r="G19" s="189" t="s">
        <v>38</v>
      </c>
      <c r="H19" s="190"/>
      <c r="I19" s="190"/>
      <c r="J19" s="21"/>
      <c r="K19" s="197" t="s">
        <v>14</v>
      </c>
      <c r="L19" s="198"/>
      <c r="M19" s="21"/>
      <c r="N19" s="4">
        <v>212</v>
      </c>
      <c r="O19" s="7" t="b">
        <v>0</v>
      </c>
      <c r="P19" s="195"/>
      <c r="Q19" s="196"/>
      <c r="R19" s="199"/>
      <c r="S19" s="200"/>
      <c r="T19" s="189" t="s">
        <v>38</v>
      </c>
      <c r="U19" s="190"/>
      <c r="V19" s="190"/>
      <c r="W19" s="21"/>
      <c r="X19" s="189" t="s">
        <v>14</v>
      </c>
      <c r="Y19" s="190"/>
      <c r="Z19" s="21"/>
      <c r="AA19" s="48"/>
      <c r="AL19" t="str">
        <f>J19&amp;M19</f>
        <v/>
      </c>
      <c r="AM19" t="str">
        <f>W19&amp;Z19</f>
        <v/>
      </c>
    </row>
    <row r="20" spans="1:39" ht="3" customHeight="1" x14ac:dyDescent="0.25">
      <c r="A20" s="43"/>
      <c r="B20" s="9"/>
      <c r="C20" s="185"/>
      <c r="D20" s="191"/>
      <c r="E20" s="71"/>
      <c r="F20" s="72"/>
      <c r="G20" s="180"/>
      <c r="H20" s="181"/>
      <c r="I20" s="181"/>
      <c r="J20" s="182"/>
      <c r="K20" s="180"/>
      <c r="L20" s="181"/>
      <c r="M20" s="194"/>
      <c r="N20" s="58">
        <v>213</v>
      </c>
      <c r="O20" s="10"/>
      <c r="P20" s="185"/>
      <c r="Q20" s="191"/>
      <c r="R20" s="185"/>
      <c r="S20" s="186"/>
      <c r="T20" s="180"/>
      <c r="U20" s="181"/>
      <c r="V20" s="181"/>
      <c r="W20" s="182"/>
      <c r="X20" s="180"/>
      <c r="Y20" s="181"/>
      <c r="Z20" s="194"/>
      <c r="AA20" s="48"/>
      <c r="AL20" t="str">
        <f>J20&amp;M20</f>
        <v/>
      </c>
      <c r="AM20" t="str">
        <f>W20&amp;Z20</f>
        <v/>
      </c>
    </row>
    <row r="21" spans="1:39" ht="26.1" customHeight="1" x14ac:dyDescent="0.25">
      <c r="A21" s="20">
        <v>193</v>
      </c>
      <c r="B21" s="5" t="b">
        <v>0</v>
      </c>
      <c r="C21" s="195"/>
      <c r="D21" s="196"/>
      <c r="E21" s="199"/>
      <c r="F21" s="200"/>
      <c r="G21" s="189" t="s">
        <v>38</v>
      </c>
      <c r="H21" s="190"/>
      <c r="I21" s="190"/>
      <c r="J21" s="21"/>
      <c r="K21" s="202" t="s">
        <v>14</v>
      </c>
      <c r="L21" s="203"/>
      <c r="M21" s="6"/>
      <c r="N21" s="4">
        <v>213</v>
      </c>
      <c r="O21" s="7" t="b">
        <v>0</v>
      </c>
      <c r="P21" s="195"/>
      <c r="Q21" s="196"/>
      <c r="R21" s="199"/>
      <c r="S21" s="200"/>
      <c r="T21" s="189" t="s">
        <v>38</v>
      </c>
      <c r="U21" s="190"/>
      <c r="V21" s="190"/>
      <c r="W21" s="21"/>
      <c r="X21" s="204" t="s">
        <v>14</v>
      </c>
      <c r="Y21" s="179"/>
      <c r="Z21" s="6"/>
      <c r="AA21" s="48"/>
      <c r="AL21" t="str">
        <f>J21&amp;M21</f>
        <v/>
      </c>
      <c r="AM21" t="str">
        <f>W21&amp;Z21</f>
        <v/>
      </c>
    </row>
    <row r="22" spans="1:39" ht="3" customHeight="1" x14ac:dyDescent="0.25">
      <c r="A22" s="43">
        <v>34</v>
      </c>
      <c r="B22" s="9"/>
      <c r="C22" s="185"/>
      <c r="D22" s="191"/>
      <c r="E22" s="185"/>
      <c r="F22" s="186"/>
      <c r="G22" s="180"/>
      <c r="H22" s="181"/>
      <c r="I22" s="181"/>
      <c r="J22" s="182"/>
      <c r="K22" s="180"/>
      <c r="L22" s="181"/>
      <c r="M22" s="194"/>
      <c r="N22" s="58"/>
      <c r="O22" s="10"/>
      <c r="P22" s="185"/>
      <c r="Q22" s="191"/>
      <c r="R22" s="185"/>
      <c r="S22" s="186"/>
      <c r="T22" s="180"/>
      <c r="U22" s="181"/>
      <c r="V22" s="181"/>
      <c r="W22" s="182"/>
      <c r="X22" s="180"/>
      <c r="Y22" s="181"/>
      <c r="Z22" s="194"/>
      <c r="AA22" s="48"/>
    </row>
    <row r="23" spans="1:39" ht="26.1" customHeight="1" x14ac:dyDescent="0.25">
      <c r="A23" s="20">
        <v>194</v>
      </c>
      <c r="B23" s="5" t="b">
        <v>0</v>
      </c>
      <c r="C23" s="195"/>
      <c r="D23" s="196"/>
      <c r="E23" s="199"/>
      <c r="F23" s="200"/>
      <c r="G23" s="189" t="s">
        <v>38</v>
      </c>
      <c r="H23" s="190"/>
      <c r="I23" s="190"/>
      <c r="J23" s="21"/>
      <c r="K23" s="197" t="s">
        <v>14</v>
      </c>
      <c r="L23" s="198"/>
      <c r="M23" s="21"/>
      <c r="N23" s="4">
        <v>214</v>
      </c>
      <c r="O23" s="7" t="b">
        <v>0</v>
      </c>
      <c r="P23" s="195"/>
      <c r="Q23" s="196"/>
      <c r="R23" s="199"/>
      <c r="S23" s="200"/>
      <c r="T23" s="189" t="s">
        <v>38</v>
      </c>
      <c r="U23" s="190"/>
      <c r="V23" s="190"/>
      <c r="W23" s="21"/>
      <c r="X23" s="189" t="s">
        <v>14</v>
      </c>
      <c r="Y23" s="190"/>
      <c r="Z23" s="21"/>
      <c r="AA23" s="48"/>
      <c r="AL23" t="str">
        <f>J23&amp;M23</f>
        <v/>
      </c>
      <c r="AM23" t="str">
        <f>W23&amp;Z23</f>
        <v/>
      </c>
    </row>
    <row r="24" spans="1:39" ht="3" customHeight="1" x14ac:dyDescent="0.25">
      <c r="A24" s="43"/>
      <c r="B24" s="9"/>
      <c r="C24" s="185"/>
      <c r="D24" s="191"/>
      <c r="E24" s="71"/>
      <c r="F24" s="72"/>
      <c r="G24" s="180"/>
      <c r="H24" s="181"/>
      <c r="I24" s="181"/>
      <c r="J24" s="182"/>
      <c r="K24" s="180"/>
      <c r="L24" s="181"/>
      <c r="M24" s="194"/>
      <c r="N24" s="58"/>
      <c r="O24" s="10"/>
      <c r="P24" s="185"/>
      <c r="Q24" s="191"/>
      <c r="R24" s="185"/>
      <c r="S24" s="186"/>
      <c r="T24" s="180"/>
      <c r="U24" s="181"/>
      <c r="V24" s="181"/>
      <c r="W24" s="182"/>
      <c r="X24" s="180"/>
      <c r="Y24" s="181"/>
      <c r="Z24" s="194"/>
      <c r="AA24" s="48"/>
      <c r="AL24" t="str">
        <f>J24&amp;M24</f>
        <v/>
      </c>
      <c r="AM24" t="str">
        <f>W24&amp;Z24</f>
        <v/>
      </c>
    </row>
    <row r="25" spans="1:39" ht="26.1" customHeight="1" x14ac:dyDescent="0.25">
      <c r="A25" s="20">
        <v>195</v>
      </c>
      <c r="B25" s="5" t="b">
        <v>0</v>
      </c>
      <c r="C25" s="195"/>
      <c r="D25" s="196"/>
      <c r="E25" s="199"/>
      <c r="F25" s="200"/>
      <c r="G25" s="189" t="s">
        <v>38</v>
      </c>
      <c r="H25" s="190"/>
      <c r="I25" s="190"/>
      <c r="J25" s="21"/>
      <c r="K25" s="202" t="s">
        <v>14</v>
      </c>
      <c r="L25" s="203"/>
      <c r="M25" s="6"/>
      <c r="N25" s="4">
        <v>215</v>
      </c>
      <c r="O25" s="7" t="b">
        <v>0</v>
      </c>
      <c r="P25" s="195"/>
      <c r="Q25" s="196"/>
      <c r="R25" s="199"/>
      <c r="S25" s="200"/>
      <c r="T25" s="189" t="s">
        <v>38</v>
      </c>
      <c r="U25" s="190"/>
      <c r="V25" s="190"/>
      <c r="W25" s="21"/>
      <c r="X25" s="204" t="s">
        <v>14</v>
      </c>
      <c r="Y25" s="179"/>
      <c r="Z25" s="6"/>
      <c r="AA25" s="48"/>
      <c r="AL25" t="str">
        <f>J25&amp;M25</f>
        <v/>
      </c>
      <c r="AM25" t="str">
        <f>W25&amp;Z25</f>
        <v/>
      </c>
    </row>
    <row r="26" spans="1:39" ht="3" customHeight="1" x14ac:dyDescent="0.25">
      <c r="A26" s="43"/>
      <c r="B26" s="9"/>
      <c r="C26" s="185"/>
      <c r="D26" s="191"/>
      <c r="E26" s="185"/>
      <c r="F26" s="186"/>
      <c r="G26" s="180"/>
      <c r="H26" s="181"/>
      <c r="I26" s="181"/>
      <c r="J26" s="182"/>
      <c r="K26" s="180"/>
      <c r="L26" s="181"/>
      <c r="M26" s="194"/>
      <c r="N26" s="58"/>
      <c r="O26" s="10"/>
      <c r="P26" s="185"/>
      <c r="Q26" s="191"/>
      <c r="R26" s="185"/>
      <c r="S26" s="186"/>
      <c r="T26" s="180"/>
      <c r="U26" s="181"/>
      <c r="V26" s="181"/>
      <c r="W26" s="182"/>
      <c r="X26" s="180"/>
      <c r="Y26" s="181"/>
      <c r="Z26" s="194"/>
      <c r="AA26" s="48"/>
    </row>
    <row r="27" spans="1:39" ht="26.1" customHeight="1" x14ac:dyDescent="0.25">
      <c r="A27" s="20">
        <v>196</v>
      </c>
      <c r="B27" s="5" t="b">
        <v>0</v>
      </c>
      <c r="C27" s="195"/>
      <c r="D27" s="196"/>
      <c r="E27" s="199"/>
      <c r="F27" s="200"/>
      <c r="G27" s="189" t="s">
        <v>38</v>
      </c>
      <c r="H27" s="190"/>
      <c r="I27" s="190"/>
      <c r="J27" s="21"/>
      <c r="K27" s="197" t="s">
        <v>14</v>
      </c>
      <c r="L27" s="198"/>
      <c r="M27" s="21"/>
      <c r="N27" s="4">
        <v>216</v>
      </c>
      <c r="O27" s="7" t="b">
        <v>0</v>
      </c>
      <c r="P27" s="195"/>
      <c r="Q27" s="196"/>
      <c r="R27" s="199"/>
      <c r="S27" s="200"/>
      <c r="T27" s="189" t="s">
        <v>38</v>
      </c>
      <c r="U27" s="190"/>
      <c r="V27" s="190"/>
      <c r="W27" s="21"/>
      <c r="X27" s="189" t="s">
        <v>14</v>
      </c>
      <c r="Y27" s="190"/>
      <c r="Z27" s="21"/>
      <c r="AA27" s="48"/>
      <c r="AL27" t="str">
        <f>J27&amp;M27</f>
        <v/>
      </c>
      <c r="AM27" t="str">
        <f>W27&amp;Z27</f>
        <v/>
      </c>
    </row>
    <row r="28" spans="1:39" ht="3" customHeight="1" x14ac:dyDescent="0.25">
      <c r="A28" s="43"/>
      <c r="B28" s="9"/>
      <c r="C28" s="185"/>
      <c r="D28" s="191"/>
      <c r="E28" s="71"/>
      <c r="F28" s="72"/>
      <c r="G28" s="180"/>
      <c r="H28" s="181"/>
      <c r="I28" s="181"/>
      <c r="J28" s="182"/>
      <c r="K28" s="180"/>
      <c r="L28" s="181"/>
      <c r="M28" s="194"/>
      <c r="N28" s="58"/>
      <c r="O28" s="10"/>
      <c r="P28" s="185"/>
      <c r="Q28" s="191"/>
      <c r="R28" s="185"/>
      <c r="S28" s="186"/>
      <c r="T28" s="180"/>
      <c r="U28" s="181"/>
      <c r="V28" s="181"/>
      <c r="W28" s="182"/>
      <c r="X28" s="180"/>
      <c r="Y28" s="181"/>
      <c r="Z28" s="194"/>
      <c r="AA28" s="48"/>
      <c r="AL28" t="str">
        <f>J28&amp;M28</f>
        <v/>
      </c>
      <c r="AM28" t="str">
        <f>W28&amp;Z28</f>
        <v/>
      </c>
    </row>
    <row r="29" spans="1:39" ht="26.1" customHeight="1" x14ac:dyDescent="0.25">
      <c r="A29" s="20">
        <v>197</v>
      </c>
      <c r="B29" s="5" t="b">
        <v>0</v>
      </c>
      <c r="C29" s="195"/>
      <c r="D29" s="196"/>
      <c r="E29" s="199"/>
      <c r="F29" s="200"/>
      <c r="G29" s="189" t="s">
        <v>38</v>
      </c>
      <c r="H29" s="190"/>
      <c r="I29" s="190"/>
      <c r="J29" s="21"/>
      <c r="K29" s="202" t="s">
        <v>14</v>
      </c>
      <c r="L29" s="203"/>
      <c r="M29" s="6"/>
      <c r="N29" s="4">
        <v>217</v>
      </c>
      <c r="O29" s="7" t="b">
        <v>0</v>
      </c>
      <c r="P29" s="195"/>
      <c r="Q29" s="196"/>
      <c r="R29" s="199"/>
      <c r="S29" s="200"/>
      <c r="T29" s="189" t="s">
        <v>38</v>
      </c>
      <c r="U29" s="190"/>
      <c r="V29" s="190"/>
      <c r="W29" s="21"/>
      <c r="X29" s="204" t="s">
        <v>14</v>
      </c>
      <c r="Y29" s="179"/>
      <c r="Z29" s="6"/>
      <c r="AA29" s="48"/>
      <c r="AL29" t="str">
        <f>J29&amp;M29</f>
        <v/>
      </c>
      <c r="AM29" t="str">
        <f>W29&amp;Z29</f>
        <v/>
      </c>
    </row>
    <row r="30" spans="1:39" ht="3" customHeight="1" x14ac:dyDescent="0.25">
      <c r="A30" s="43"/>
      <c r="B30" s="9"/>
      <c r="C30" s="185"/>
      <c r="D30" s="191"/>
      <c r="E30" s="185"/>
      <c r="F30" s="186"/>
      <c r="G30" s="180"/>
      <c r="H30" s="181"/>
      <c r="I30" s="181"/>
      <c r="J30" s="182"/>
      <c r="K30" s="180"/>
      <c r="L30" s="181"/>
      <c r="M30" s="194"/>
      <c r="N30" s="58"/>
      <c r="O30" s="10"/>
      <c r="P30" s="185"/>
      <c r="Q30" s="191"/>
      <c r="R30" s="185"/>
      <c r="S30" s="186"/>
      <c r="T30" s="180"/>
      <c r="U30" s="181"/>
      <c r="V30" s="181"/>
      <c r="W30" s="182"/>
      <c r="X30" s="180"/>
      <c r="Y30" s="181"/>
      <c r="Z30" s="194"/>
      <c r="AA30" s="48"/>
    </row>
    <row r="31" spans="1:39" ht="26.1" customHeight="1" x14ac:dyDescent="0.25">
      <c r="A31" s="20">
        <v>198</v>
      </c>
      <c r="B31" s="5" t="b">
        <v>0</v>
      </c>
      <c r="C31" s="195"/>
      <c r="D31" s="196"/>
      <c r="E31" s="199"/>
      <c r="F31" s="200"/>
      <c r="G31" s="189" t="s">
        <v>38</v>
      </c>
      <c r="H31" s="190"/>
      <c r="I31" s="190"/>
      <c r="J31" s="21"/>
      <c r="K31" s="197" t="s">
        <v>14</v>
      </c>
      <c r="L31" s="198"/>
      <c r="M31" s="21"/>
      <c r="N31" s="4">
        <v>218</v>
      </c>
      <c r="O31" s="7" t="b">
        <v>0</v>
      </c>
      <c r="P31" s="195"/>
      <c r="Q31" s="196"/>
      <c r="R31" s="199"/>
      <c r="S31" s="200"/>
      <c r="T31" s="189" t="s">
        <v>38</v>
      </c>
      <c r="U31" s="190"/>
      <c r="V31" s="190"/>
      <c r="W31" s="21"/>
      <c r="X31" s="189" t="s">
        <v>14</v>
      </c>
      <c r="Y31" s="190"/>
      <c r="Z31" s="21"/>
      <c r="AA31" s="48"/>
      <c r="AL31" t="str">
        <f>J31&amp;M31</f>
        <v/>
      </c>
      <c r="AM31" t="str">
        <f>W31&amp;Z31</f>
        <v/>
      </c>
    </row>
    <row r="32" spans="1:39" ht="3" customHeight="1" x14ac:dyDescent="0.25">
      <c r="A32" s="43"/>
      <c r="B32" s="9"/>
      <c r="C32" s="185"/>
      <c r="D32" s="191"/>
      <c r="E32" s="71"/>
      <c r="F32" s="72"/>
      <c r="G32" s="180"/>
      <c r="H32" s="181"/>
      <c r="I32" s="181"/>
      <c r="J32" s="182"/>
      <c r="K32" s="180"/>
      <c r="L32" s="181"/>
      <c r="M32" s="194"/>
      <c r="N32" s="58"/>
      <c r="O32" s="10"/>
      <c r="P32" s="185"/>
      <c r="Q32" s="191"/>
      <c r="R32" s="185"/>
      <c r="S32" s="186"/>
      <c r="T32" s="180"/>
      <c r="U32" s="181"/>
      <c r="V32" s="181"/>
      <c r="W32" s="182"/>
      <c r="X32" s="180"/>
      <c r="Y32" s="181"/>
      <c r="Z32" s="194"/>
      <c r="AA32" s="48"/>
      <c r="AL32" t="str">
        <f>J32&amp;M32</f>
        <v/>
      </c>
      <c r="AM32" t="str">
        <f>W32&amp;Z32</f>
        <v/>
      </c>
    </row>
    <row r="33" spans="1:39" ht="26.1" customHeight="1" x14ac:dyDescent="0.25">
      <c r="A33" s="20">
        <v>199</v>
      </c>
      <c r="B33" s="5" t="b">
        <v>0</v>
      </c>
      <c r="C33" s="195"/>
      <c r="D33" s="196"/>
      <c r="E33" s="199"/>
      <c r="F33" s="200"/>
      <c r="G33" s="189" t="s">
        <v>38</v>
      </c>
      <c r="H33" s="190"/>
      <c r="I33" s="190"/>
      <c r="J33" s="21"/>
      <c r="K33" s="202" t="s">
        <v>14</v>
      </c>
      <c r="L33" s="203"/>
      <c r="M33" s="6"/>
      <c r="N33" s="4">
        <v>219</v>
      </c>
      <c r="O33" s="7" t="b">
        <v>0</v>
      </c>
      <c r="P33" s="195"/>
      <c r="Q33" s="196"/>
      <c r="R33" s="199"/>
      <c r="S33" s="200"/>
      <c r="T33" s="189" t="s">
        <v>38</v>
      </c>
      <c r="U33" s="190"/>
      <c r="V33" s="190"/>
      <c r="W33" s="21"/>
      <c r="X33" s="204" t="s">
        <v>14</v>
      </c>
      <c r="Y33" s="179"/>
      <c r="Z33" s="6"/>
      <c r="AA33" s="48"/>
      <c r="AL33" t="str">
        <f>J33&amp;M33</f>
        <v/>
      </c>
      <c r="AM33" t="str">
        <f>W33&amp;Z33</f>
        <v/>
      </c>
    </row>
    <row r="34" spans="1:39" ht="3" customHeight="1" x14ac:dyDescent="0.25">
      <c r="A34" s="43"/>
      <c r="B34" s="9"/>
      <c r="C34" s="185"/>
      <c r="D34" s="191"/>
      <c r="E34" s="185"/>
      <c r="F34" s="186"/>
      <c r="G34" s="180"/>
      <c r="H34" s="181"/>
      <c r="I34" s="181"/>
      <c r="J34" s="182"/>
      <c r="K34" s="180"/>
      <c r="L34" s="181"/>
      <c r="M34" s="194"/>
      <c r="N34" s="58"/>
      <c r="O34" s="10"/>
      <c r="P34" s="185"/>
      <c r="Q34" s="191"/>
      <c r="R34" s="185"/>
      <c r="S34" s="186"/>
      <c r="T34" s="180"/>
      <c r="U34" s="181"/>
      <c r="V34" s="181"/>
      <c r="W34" s="182"/>
      <c r="X34" s="180"/>
      <c r="Y34" s="181"/>
      <c r="Z34" s="194"/>
      <c r="AA34" s="48"/>
    </row>
    <row r="35" spans="1:39" ht="26.1" customHeight="1" x14ac:dyDescent="0.25">
      <c r="A35" s="20">
        <v>200</v>
      </c>
      <c r="B35" s="5" t="b">
        <v>0</v>
      </c>
      <c r="C35" s="195"/>
      <c r="D35" s="196"/>
      <c r="E35" s="199"/>
      <c r="F35" s="200"/>
      <c r="G35" s="189" t="s">
        <v>38</v>
      </c>
      <c r="H35" s="190"/>
      <c r="I35" s="190"/>
      <c r="J35" s="21"/>
      <c r="K35" s="197" t="s">
        <v>14</v>
      </c>
      <c r="L35" s="198"/>
      <c r="M35" s="21"/>
      <c r="N35" s="4">
        <v>220</v>
      </c>
      <c r="O35" s="7" t="b">
        <v>0</v>
      </c>
      <c r="P35" s="195"/>
      <c r="Q35" s="196"/>
      <c r="R35" s="199"/>
      <c r="S35" s="200"/>
      <c r="T35" s="189" t="s">
        <v>38</v>
      </c>
      <c r="U35" s="190"/>
      <c r="V35" s="190"/>
      <c r="W35" s="21"/>
      <c r="X35" s="189" t="s">
        <v>14</v>
      </c>
      <c r="Y35" s="190"/>
      <c r="Z35" s="21"/>
      <c r="AA35" s="48"/>
      <c r="AL35" t="str">
        <f>J35&amp;M35</f>
        <v/>
      </c>
      <c r="AM35" t="str">
        <f>W35&amp;Z35</f>
        <v/>
      </c>
    </row>
    <row r="36" spans="1:39" ht="3" customHeight="1" x14ac:dyDescent="0.25">
      <c r="A36" s="43"/>
      <c r="B36" s="9"/>
      <c r="C36" s="185"/>
      <c r="D36" s="191"/>
      <c r="E36" s="71"/>
      <c r="F36" s="72"/>
      <c r="G36" s="180"/>
      <c r="H36" s="181"/>
      <c r="I36" s="181"/>
      <c r="J36" s="182"/>
      <c r="K36" s="180"/>
      <c r="L36" s="181"/>
      <c r="M36" s="194"/>
      <c r="N36" s="58"/>
      <c r="O36" s="10"/>
      <c r="P36" s="185"/>
      <c r="Q36" s="191"/>
      <c r="R36" s="185"/>
      <c r="S36" s="186"/>
      <c r="T36" s="180"/>
      <c r="U36" s="181"/>
      <c r="V36" s="181"/>
      <c r="W36" s="182"/>
      <c r="X36" s="180"/>
      <c r="Y36" s="181"/>
      <c r="Z36" s="194"/>
      <c r="AA36" s="48"/>
      <c r="AL36" t="str">
        <f>J36&amp;M36</f>
        <v/>
      </c>
      <c r="AM36" t="str">
        <f>W36&amp;Z36</f>
        <v/>
      </c>
    </row>
    <row r="37" spans="1:39" ht="26.1" customHeight="1" x14ac:dyDescent="0.25">
      <c r="A37" s="20">
        <v>201</v>
      </c>
      <c r="B37" s="5" t="b">
        <v>0</v>
      </c>
      <c r="C37" s="195"/>
      <c r="D37" s="196"/>
      <c r="E37" s="199"/>
      <c r="F37" s="200"/>
      <c r="G37" s="189" t="s">
        <v>38</v>
      </c>
      <c r="H37" s="190"/>
      <c r="I37" s="190"/>
      <c r="J37" s="21"/>
      <c r="K37" s="202" t="s">
        <v>14</v>
      </c>
      <c r="L37" s="203"/>
      <c r="M37" s="6"/>
      <c r="N37" s="4">
        <v>221</v>
      </c>
      <c r="O37" s="7" t="b">
        <v>0</v>
      </c>
      <c r="P37" s="195"/>
      <c r="Q37" s="196"/>
      <c r="R37" s="199"/>
      <c r="S37" s="200"/>
      <c r="T37" s="189" t="s">
        <v>38</v>
      </c>
      <c r="U37" s="190"/>
      <c r="V37" s="190"/>
      <c r="W37" s="21"/>
      <c r="X37" s="204" t="s">
        <v>14</v>
      </c>
      <c r="Y37" s="179"/>
      <c r="Z37" s="6"/>
      <c r="AA37" s="48"/>
      <c r="AL37" t="str">
        <f>J37&amp;M37</f>
        <v/>
      </c>
      <c r="AM37" t="str">
        <f>W37&amp;Z37</f>
        <v/>
      </c>
    </row>
    <row r="38" spans="1:39" ht="3" customHeight="1" x14ac:dyDescent="0.25">
      <c r="A38" s="43"/>
      <c r="B38" s="9"/>
      <c r="C38" s="185"/>
      <c r="D38" s="191"/>
      <c r="E38" s="185"/>
      <c r="F38" s="186"/>
      <c r="G38" s="180"/>
      <c r="H38" s="181"/>
      <c r="I38" s="181"/>
      <c r="J38" s="182"/>
      <c r="K38" s="180"/>
      <c r="L38" s="181"/>
      <c r="M38" s="194"/>
      <c r="N38" s="58"/>
      <c r="O38" s="10"/>
      <c r="P38" s="185"/>
      <c r="Q38" s="191"/>
      <c r="R38" s="185"/>
      <c r="S38" s="186"/>
      <c r="T38" s="180"/>
      <c r="U38" s="181"/>
      <c r="V38" s="181"/>
      <c r="W38" s="182"/>
      <c r="X38" s="180"/>
      <c r="Y38" s="181"/>
      <c r="Z38" s="194"/>
      <c r="AA38" s="48"/>
    </row>
    <row r="39" spans="1:39" ht="26.1" customHeight="1" x14ac:dyDescent="0.25">
      <c r="A39" s="20">
        <v>202</v>
      </c>
      <c r="B39" s="5" t="b">
        <v>0</v>
      </c>
      <c r="C39" s="195"/>
      <c r="D39" s="196"/>
      <c r="E39" s="199"/>
      <c r="F39" s="200"/>
      <c r="G39" s="189" t="s">
        <v>38</v>
      </c>
      <c r="H39" s="190"/>
      <c r="I39" s="190"/>
      <c r="J39" s="21"/>
      <c r="K39" s="197" t="s">
        <v>14</v>
      </c>
      <c r="L39" s="198"/>
      <c r="M39" s="21"/>
      <c r="N39" s="4">
        <v>222</v>
      </c>
      <c r="O39" s="7" t="b">
        <v>0</v>
      </c>
      <c r="P39" s="195"/>
      <c r="Q39" s="196"/>
      <c r="R39" s="199"/>
      <c r="S39" s="200"/>
      <c r="T39" s="189" t="s">
        <v>38</v>
      </c>
      <c r="U39" s="190"/>
      <c r="V39" s="190"/>
      <c r="W39" s="21"/>
      <c r="X39" s="189" t="s">
        <v>14</v>
      </c>
      <c r="Y39" s="190"/>
      <c r="Z39" s="21"/>
      <c r="AA39" s="48"/>
      <c r="AL39" t="str">
        <f>J39&amp;M39</f>
        <v/>
      </c>
      <c r="AM39" t="str">
        <f>W39&amp;Z39</f>
        <v/>
      </c>
    </row>
    <row r="40" spans="1:39" ht="3" customHeight="1" x14ac:dyDescent="0.25">
      <c r="A40" s="43"/>
      <c r="B40" s="9"/>
      <c r="C40" s="185"/>
      <c r="D40" s="191"/>
      <c r="E40" s="71"/>
      <c r="F40" s="72"/>
      <c r="G40" s="180"/>
      <c r="H40" s="181"/>
      <c r="I40" s="181"/>
      <c r="J40" s="182"/>
      <c r="K40" s="180"/>
      <c r="L40" s="181"/>
      <c r="M40" s="194"/>
      <c r="N40" s="58"/>
      <c r="O40" s="10"/>
      <c r="P40" s="185"/>
      <c r="Q40" s="191"/>
      <c r="R40" s="185"/>
      <c r="S40" s="186"/>
      <c r="T40" s="180"/>
      <c r="U40" s="181"/>
      <c r="V40" s="181"/>
      <c r="W40" s="182"/>
      <c r="X40" s="180"/>
      <c r="Y40" s="181"/>
      <c r="Z40" s="194"/>
      <c r="AA40" s="48"/>
      <c r="AL40" t="str">
        <f>J40&amp;M40</f>
        <v/>
      </c>
      <c r="AM40" t="str">
        <f>W40&amp;Z40</f>
        <v/>
      </c>
    </row>
    <row r="41" spans="1:39" ht="26.1" customHeight="1" x14ac:dyDescent="0.25">
      <c r="A41" s="20">
        <v>203</v>
      </c>
      <c r="B41" s="5" t="b">
        <v>0</v>
      </c>
      <c r="C41" s="195"/>
      <c r="D41" s="196"/>
      <c r="E41" s="199"/>
      <c r="F41" s="200"/>
      <c r="G41" s="189" t="s">
        <v>38</v>
      </c>
      <c r="H41" s="190"/>
      <c r="I41" s="190"/>
      <c r="J41" s="21"/>
      <c r="K41" s="202" t="s">
        <v>14</v>
      </c>
      <c r="L41" s="203"/>
      <c r="M41" s="6"/>
      <c r="N41" s="4">
        <v>223</v>
      </c>
      <c r="O41" s="7" t="b">
        <v>0</v>
      </c>
      <c r="P41" s="195"/>
      <c r="Q41" s="196"/>
      <c r="R41" s="199"/>
      <c r="S41" s="200"/>
      <c r="T41" s="189" t="s">
        <v>38</v>
      </c>
      <c r="U41" s="190"/>
      <c r="V41" s="190"/>
      <c r="W41" s="21"/>
      <c r="X41" s="204" t="s">
        <v>14</v>
      </c>
      <c r="Y41" s="179"/>
      <c r="Z41" s="6"/>
      <c r="AA41" s="48"/>
      <c r="AL41" t="str">
        <f>J41&amp;M41</f>
        <v/>
      </c>
      <c r="AM41" t="str">
        <f>W41&amp;Z41</f>
        <v/>
      </c>
    </row>
    <row r="42" spans="1:39" ht="3" customHeight="1" x14ac:dyDescent="0.25">
      <c r="A42" s="43"/>
      <c r="B42" s="9"/>
      <c r="C42" s="185"/>
      <c r="D42" s="191"/>
      <c r="E42" s="185"/>
      <c r="F42" s="186"/>
      <c r="G42" s="180"/>
      <c r="H42" s="181"/>
      <c r="I42" s="181"/>
      <c r="J42" s="182"/>
      <c r="K42" s="180"/>
      <c r="L42" s="181"/>
      <c r="M42" s="194"/>
      <c r="N42" s="58"/>
      <c r="O42" s="10"/>
      <c r="P42" s="185"/>
      <c r="Q42" s="191"/>
      <c r="R42" s="185"/>
      <c r="S42" s="186"/>
      <c r="T42" s="180"/>
      <c r="U42" s="181"/>
      <c r="V42" s="181"/>
      <c r="W42" s="182"/>
      <c r="X42" s="180"/>
      <c r="Y42" s="181"/>
      <c r="Z42" s="194"/>
      <c r="AA42" s="48"/>
    </row>
    <row r="43" spans="1:39" ht="26.1" customHeight="1" x14ac:dyDescent="0.25">
      <c r="A43" s="20">
        <v>204</v>
      </c>
      <c r="B43" s="5" t="b">
        <v>0</v>
      </c>
      <c r="C43" s="195"/>
      <c r="D43" s="196"/>
      <c r="E43" s="199"/>
      <c r="F43" s="200"/>
      <c r="G43" s="189" t="s">
        <v>38</v>
      </c>
      <c r="H43" s="190"/>
      <c r="I43" s="190"/>
      <c r="J43" s="21"/>
      <c r="K43" s="197" t="s">
        <v>14</v>
      </c>
      <c r="L43" s="198"/>
      <c r="M43" s="21"/>
      <c r="N43" s="4">
        <v>224</v>
      </c>
      <c r="O43" s="7" t="b">
        <v>0</v>
      </c>
      <c r="P43" s="195"/>
      <c r="Q43" s="196"/>
      <c r="R43" s="199"/>
      <c r="S43" s="200"/>
      <c r="T43" s="189" t="s">
        <v>38</v>
      </c>
      <c r="U43" s="190"/>
      <c r="V43" s="190"/>
      <c r="W43" s="21"/>
      <c r="X43" s="189" t="s">
        <v>14</v>
      </c>
      <c r="Y43" s="190"/>
      <c r="Z43" s="21"/>
      <c r="AA43" s="48"/>
      <c r="AL43" t="str">
        <f>J43&amp;M43</f>
        <v/>
      </c>
      <c r="AM43" t="str">
        <f>W43&amp;Z43</f>
        <v/>
      </c>
    </row>
    <row r="44" spans="1:39" ht="3" customHeight="1" x14ac:dyDescent="0.25">
      <c r="A44" s="43"/>
      <c r="B44" s="9"/>
      <c r="C44" s="185"/>
      <c r="D44" s="191"/>
      <c r="E44" s="71"/>
      <c r="F44" s="72"/>
      <c r="G44" s="180"/>
      <c r="H44" s="181"/>
      <c r="I44" s="181"/>
      <c r="J44" s="182"/>
      <c r="K44" s="180"/>
      <c r="L44" s="181"/>
      <c r="M44" s="194"/>
      <c r="N44" s="58"/>
      <c r="O44" s="10"/>
      <c r="P44" s="185"/>
      <c r="Q44" s="191"/>
      <c r="R44" s="185"/>
      <c r="S44" s="186"/>
      <c r="T44" s="180"/>
      <c r="U44" s="181"/>
      <c r="V44" s="181"/>
      <c r="W44" s="182"/>
      <c r="X44" s="180"/>
      <c r="Y44" s="181"/>
      <c r="Z44" s="194"/>
      <c r="AA44" s="48"/>
      <c r="AL44" t="str">
        <f>J44&amp;M44</f>
        <v/>
      </c>
      <c r="AM44" t="str">
        <f>W44&amp;Z44</f>
        <v/>
      </c>
    </row>
    <row r="45" spans="1:39" ht="26.1" customHeight="1" x14ac:dyDescent="0.25">
      <c r="A45" s="20">
        <v>205</v>
      </c>
      <c r="B45" s="5" t="b">
        <v>0</v>
      </c>
      <c r="C45" s="195"/>
      <c r="D45" s="196"/>
      <c r="E45" s="199"/>
      <c r="F45" s="200"/>
      <c r="G45" s="189" t="s">
        <v>38</v>
      </c>
      <c r="H45" s="190"/>
      <c r="I45" s="190"/>
      <c r="J45" s="21"/>
      <c r="K45" s="202" t="s">
        <v>14</v>
      </c>
      <c r="L45" s="203"/>
      <c r="M45" s="6"/>
      <c r="N45" s="4">
        <v>225</v>
      </c>
      <c r="O45" s="7" t="b">
        <v>0</v>
      </c>
      <c r="P45" s="195"/>
      <c r="Q45" s="196"/>
      <c r="R45" s="199"/>
      <c r="S45" s="200"/>
      <c r="T45" s="189" t="s">
        <v>38</v>
      </c>
      <c r="U45" s="190"/>
      <c r="V45" s="190"/>
      <c r="W45" s="21"/>
      <c r="X45" s="204" t="s">
        <v>14</v>
      </c>
      <c r="Y45" s="179"/>
      <c r="Z45" s="6"/>
      <c r="AA45" s="48"/>
      <c r="AL45" t="str">
        <f>J45&amp;M45</f>
        <v/>
      </c>
      <c r="AM45" t="str">
        <f>W45&amp;Z45</f>
        <v/>
      </c>
    </row>
    <row r="46" spans="1:39" ht="3" customHeight="1" x14ac:dyDescent="0.25">
      <c r="A46" s="43"/>
      <c r="B46" s="9"/>
      <c r="C46" s="185"/>
      <c r="D46" s="191"/>
      <c r="E46" s="185"/>
      <c r="F46" s="186"/>
      <c r="G46" s="180"/>
      <c r="H46" s="181"/>
      <c r="I46" s="181"/>
      <c r="J46" s="182"/>
      <c r="K46" s="180"/>
      <c r="L46" s="181"/>
      <c r="M46" s="194"/>
      <c r="N46" s="58"/>
      <c r="O46" s="10"/>
      <c r="P46" s="185"/>
      <c r="Q46" s="191"/>
      <c r="R46" s="185"/>
      <c r="S46" s="186"/>
      <c r="T46" s="180"/>
      <c r="U46" s="181"/>
      <c r="V46" s="181"/>
      <c r="W46" s="182"/>
      <c r="X46" s="180"/>
      <c r="Y46" s="181"/>
      <c r="Z46" s="194"/>
      <c r="AA46" s="48"/>
    </row>
    <row r="47" spans="1:39" ht="26.1" customHeight="1" x14ac:dyDescent="0.25">
      <c r="A47" s="20">
        <v>206</v>
      </c>
      <c r="B47" s="5" t="b">
        <v>0</v>
      </c>
      <c r="C47" s="195"/>
      <c r="D47" s="196"/>
      <c r="E47" s="199"/>
      <c r="F47" s="200"/>
      <c r="G47" s="189" t="s">
        <v>38</v>
      </c>
      <c r="H47" s="190"/>
      <c r="I47" s="190"/>
      <c r="J47" s="21"/>
      <c r="K47" s="197" t="s">
        <v>14</v>
      </c>
      <c r="L47" s="198"/>
      <c r="M47" s="21"/>
      <c r="N47" s="4">
        <v>226</v>
      </c>
      <c r="O47" s="7" t="b">
        <v>0</v>
      </c>
      <c r="P47" s="195"/>
      <c r="Q47" s="196"/>
      <c r="R47" s="199"/>
      <c r="S47" s="200"/>
      <c r="T47" s="189" t="s">
        <v>38</v>
      </c>
      <c r="U47" s="190"/>
      <c r="V47" s="190"/>
      <c r="W47" s="21"/>
      <c r="X47" s="189" t="s">
        <v>14</v>
      </c>
      <c r="Y47" s="190"/>
      <c r="Z47" s="21"/>
      <c r="AA47" s="48"/>
      <c r="AL47" t="str">
        <f>J47&amp;M47</f>
        <v/>
      </c>
      <c r="AM47" t="str">
        <f>W47&amp;Z47</f>
        <v/>
      </c>
    </row>
    <row r="48" spans="1:39" ht="3" customHeight="1" x14ac:dyDescent="0.25">
      <c r="A48" s="43"/>
      <c r="B48" s="9"/>
      <c r="C48" s="185"/>
      <c r="D48" s="191"/>
      <c r="E48" s="71"/>
      <c r="F48" s="72"/>
      <c r="G48" s="180"/>
      <c r="H48" s="181"/>
      <c r="I48" s="181"/>
      <c r="J48" s="182"/>
      <c r="K48" s="180"/>
      <c r="L48" s="181"/>
      <c r="M48" s="194"/>
      <c r="N48" s="58"/>
      <c r="O48" s="10"/>
      <c r="P48" s="185"/>
      <c r="Q48" s="191"/>
      <c r="R48" s="185"/>
      <c r="S48" s="186"/>
      <c r="T48" s="180"/>
      <c r="U48" s="181"/>
      <c r="V48" s="181"/>
      <c r="W48" s="182"/>
      <c r="X48" s="180"/>
      <c r="Y48" s="181"/>
      <c r="Z48" s="194"/>
      <c r="AA48" s="48"/>
      <c r="AL48" t="str">
        <f>J48&amp;M48</f>
        <v/>
      </c>
      <c r="AM48" t="str">
        <f>W48&amp;Z48</f>
        <v/>
      </c>
    </row>
    <row r="50" spans="1:38" hidden="1" x14ac:dyDescent="0.25">
      <c r="A50" t="s">
        <v>62</v>
      </c>
    </row>
    <row r="51" spans="1:38" ht="12.75" hidden="1" customHeight="1" x14ac:dyDescent="0.25">
      <c r="C51" t="s">
        <v>15</v>
      </c>
      <c r="G51" t="s">
        <v>65</v>
      </c>
      <c r="P51" s="176" t="s">
        <v>58</v>
      </c>
      <c r="Q51" s="176"/>
      <c r="W51" t="s">
        <v>16</v>
      </c>
    </row>
    <row r="52" spans="1:38" s="12" customFormat="1" ht="12.75" hidden="1" customHeight="1" x14ac:dyDescent="0.25">
      <c r="A52"/>
      <c r="B52"/>
      <c r="C52">
        <v>1</v>
      </c>
      <c r="D52">
        <f>COUNTIF($C$9:$C$47,"&lt;500")</f>
        <v>0</v>
      </c>
      <c r="E52"/>
      <c r="F52"/>
      <c r="G52" s="90" t="s">
        <v>66</v>
      </c>
      <c r="H52"/>
      <c r="I52"/>
      <c r="J52"/>
      <c r="K52"/>
      <c r="L52"/>
      <c r="M52"/>
      <c r="N52"/>
      <c r="O52"/>
      <c r="P52">
        <v>1</v>
      </c>
      <c r="Q52">
        <f>COUNTIF($P$9:$P$47,"&lt;500")</f>
        <v>0</v>
      </c>
      <c r="R52"/>
      <c r="S52"/>
      <c r="T52"/>
      <c r="U52"/>
      <c r="V52"/>
      <c r="W52" s="177">
        <f t="shared" ref="W52:W58" si="0">SUM(D52+Q52)</f>
        <v>0</v>
      </c>
      <c r="X52" s="177"/>
      <c r="Y52"/>
      <c r="Z52"/>
      <c r="AA52" s="50"/>
      <c r="AB52"/>
      <c r="AC52"/>
      <c r="AD52"/>
      <c r="AE52"/>
      <c r="AF52"/>
      <c r="AG52"/>
      <c r="AH52"/>
      <c r="AK52"/>
      <c r="AL52"/>
    </row>
    <row r="53" spans="1:38" s="12" customFormat="1" ht="12.75" hidden="1" customHeight="1" x14ac:dyDescent="0.25">
      <c r="A53"/>
      <c r="B53"/>
      <c r="C53">
        <v>2</v>
      </c>
      <c r="D53" s="13">
        <f>COUNTIF($C$9:$C$47,"&gt;=500")-COUNTIF($C$9:$C$47,"&gt;549")</f>
        <v>0</v>
      </c>
      <c r="E53" s="13"/>
      <c r="F53" s="13"/>
      <c r="G53" t="s">
        <v>67</v>
      </c>
      <c r="H53"/>
      <c r="I53"/>
      <c r="J53"/>
      <c r="K53"/>
      <c r="L53"/>
      <c r="M53"/>
      <c r="N53"/>
      <c r="O53"/>
      <c r="P53">
        <v>2</v>
      </c>
      <c r="Q53" s="13">
        <f>COUNTIF($P$9:$P$47,"&gt;=500")-COUNTIF($P$9:$P$47,"&gt;549")</f>
        <v>0</v>
      </c>
      <c r="R53" s="13"/>
      <c r="S53" s="13"/>
      <c r="T53"/>
      <c r="U53"/>
      <c r="V53"/>
      <c r="W53" s="177">
        <f t="shared" si="0"/>
        <v>0</v>
      </c>
      <c r="X53" s="177"/>
      <c r="Y53"/>
      <c r="Z53"/>
      <c r="AA53" s="50"/>
      <c r="AB53"/>
      <c r="AC53"/>
      <c r="AD53"/>
      <c r="AE53"/>
      <c r="AF53" s="13"/>
      <c r="AG53"/>
      <c r="AH53"/>
      <c r="AK53"/>
      <c r="AL53"/>
    </row>
    <row r="54" spans="1:38" s="12" customFormat="1" ht="12.75" hidden="1" customHeight="1" x14ac:dyDescent="0.25">
      <c r="A54"/>
      <c r="B54"/>
      <c r="C54">
        <v>3</v>
      </c>
      <c r="D54" s="13">
        <f>COUNTIF($C$9:$C$47,"&gt;=550")-COUNTIF($C$9:$C$47,"&gt;599")</f>
        <v>0</v>
      </c>
      <c r="E54" s="13"/>
      <c r="F54" s="13"/>
      <c r="G54" t="s">
        <v>64</v>
      </c>
      <c r="H54"/>
      <c r="I54"/>
      <c r="J54"/>
      <c r="K54"/>
      <c r="L54"/>
      <c r="M54"/>
      <c r="N54"/>
      <c r="O54"/>
      <c r="P54">
        <v>3</v>
      </c>
      <c r="Q54" s="13">
        <f>COUNTIF($P$9:$P$47,"&gt;=550")-COUNTIF($P$9:$P$47,"&gt;599")</f>
        <v>0</v>
      </c>
      <c r="R54" s="13"/>
      <c r="S54" s="13"/>
      <c r="T54"/>
      <c r="U54"/>
      <c r="V54"/>
      <c r="W54" s="177">
        <f t="shared" si="0"/>
        <v>0</v>
      </c>
      <c r="X54" s="177"/>
      <c r="Y54"/>
      <c r="Z54"/>
      <c r="AA54" s="50"/>
      <c r="AB54"/>
      <c r="AC54"/>
      <c r="AD54"/>
      <c r="AE54"/>
      <c r="AF54" s="13"/>
      <c r="AG54"/>
      <c r="AH54"/>
      <c r="AK54"/>
      <c r="AL54"/>
    </row>
    <row r="55" spans="1:38" s="12" customFormat="1" ht="12.75" hidden="1" customHeight="1" x14ac:dyDescent="0.25">
      <c r="A55"/>
      <c r="B55"/>
      <c r="C55">
        <v>4</v>
      </c>
      <c r="D55" s="13">
        <f>COUNTIF($C$9:$C$47,"&gt;=600")-COUNTIF($C$9:$C$47,"&gt;900")</f>
        <v>0</v>
      </c>
      <c r="E55" s="13"/>
      <c r="F55" s="13"/>
      <c r="G55" t="s">
        <v>63</v>
      </c>
      <c r="H55"/>
      <c r="I55"/>
      <c r="J55"/>
      <c r="K55"/>
      <c r="L55"/>
      <c r="M55"/>
      <c r="N55"/>
      <c r="O55"/>
      <c r="P55">
        <v>4</v>
      </c>
      <c r="Q55" s="13">
        <f>COUNTIF($P$9:$P$47,"&gt;=600")-COUNTIF($P$9:$P$47,"&gt;900")</f>
        <v>0</v>
      </c>
      <c r="R55" s="13"/>
      <c r="S55" s="13"/>
      <c r="T55"/>
      <c r="U55"/>
      <c r="V55"/>
      <c r="W55" s="177">
        <f t="shared" si="0"/>
        <v>0</v>
      </c>
      <c r="X55" s="177"/>
      <c r="Y55"/>
      <c r="Z55"/>
      <c r="AA55" s="50"/>
      <c r="AB55"/>
      <c r="AC55"/>
      <c r="AD55"/>
      <c r="AE55"/>
      <c r="AF55" s="13"/>
      <c r="AG55"/>
      <c r="AH55"/>
      <c r="AK55"/>
      <c r="AL55"/>
    </row>
    <row r="56" spans="1:38" s="12" customFormat="1" ht="12.75" hidden="1" customHeight="1" x14ac:dyDescent="0.25">
      <c r="A56"/>
      <c r="B56"/>
      <c r="C56">
        <v>5</v>
      </c>
      <c r="D56" s="13">
        <f>COUNTIF($C$9:$C$47,"&gt;=901")-COUNTIF($C$9:$C$47,"&gt;1000")</f>
        <v>0</v>
      </c>
      <c r="E56" s="13"/>
      <c r="F56" s="13"/>
      <c r="G56" t="s">
        <v>68</v>
      </c>
      <c r="H56"/>
      <c r="I56"/>
      <c r="J56"/>
      <c r="K56"/>
      <c r="L56"/>
      <c r="M56"/>
      <c r="N56"/>
      <c r="O56"/>
      <c r="P56">
        <v>5</v>
      </c>
      <c r="Q56" s="13">
        <f>COUNTIF($P$9:$P$47,"&gt;=901")-COUNTIF($P$9:$P$47,"&gt;1000")</f>
        <v>0</v>
      </c>
      <c r="R56" s="13"/>
      <c r="S56" s="13"/>
      <c r="T56"/>
      <c r="U56"/>
      <c r="V56"/>
      <c r="W56" s="177">
        <f t="shared" si="0"/>
        <v>0</v>
      </c>
      <c r="X56" s="177"/>
      <c r="Y56"/>
      <c r="Z56"/>
      <c r="AA56" s="50"/>
      <c r="AB56"/>
      <c r="AC56"/>
      <c r="AD56"/>
      <c r="AE56"/>
      <c r="AF56" s="13"/>
      <c r="AG56"/>
      <c r="AH56"/>
      <c r="AK56"/>
      <c r="AL56"/>
    </row>
    <row r="57" spans="1:38" s="12" customFormat="1" hidden="1" x14ac:dyDescent="0.25">
      <c r="A57"/>
      <c r="B57"/>
      <c r="C57">
        <v>6</v>
      </c>
      <c r="D57" s="13">
        <f>COUNTIF($C$9:$C$47,"&gt;=1001")-COUNTIF($C$9:$C$47,"&gt;1050")</f>
        <v>0</v>
      </c>
      <c r="E57"/>
      <c r="F57"/>
      <c r="G57" s="90" t="s">
        <v>69</v>
      </c>
      <c r="H57"/>
      <c r="I57"/>
      <c r="J57"/>
      <c r="K57"/>
      <c r="L57"/>
      <c r="M57"/>
      <c r="N57"/>
      <c r="O57"/>
      <c r="P57">
        <v>6</v>
      </c>
      <c r="Q57" s="13">
        <f>COUNTIF($P$9:$P$47,"&gt;=1001")-COUNTIF($P$9:$P$47,"&gt;1050")</f>
        <v>0</v>
      </c>
      <c r="R57"/>
      <c r="S57"/>
      <c r="T57"/>
      <c r="U57"/>
      <c r="V57"/>
      <c r="W57" s="177">
        <f t="shared" si="0"/>
        <v>0</v>
      </c>
      <c r="X57" s="177"/>
      <c r="Y57"/>
      <c r="Z57"/>
      <c r="AA57" s="50"/>
      <c r="AB57"/>
      <c r="AC57"/>
      <c r="AD57"/>
      <c r="AE57"/>
      <c r="AF57"/>
      <c r="AG57"/>
      <c r="AH57"/>
      <c r="AK57"/>
      <c r="AL57"/>
    </row>
    <row r="58" spans="1:38" hidden="1" x14ac:dyDescent="0.25">
      <c r="C58">
        <v>7</v>
      </c>
      <c r="D58">
        <f>COUNTIF($C$9:$C$47,"&gt;1050")</f>
        <v>0</v>
      </c>
      <c r="G58" s="90" t="s">
        <v>70</v>
      </c>
      <c r="P58">
        <v>7</v>
      </c>
      <c r="Q58">
        <f>COUNTIF($P$9:$P$47,"&gt;1050")</f>
        <v>0</v>
      </c>
      <c r="W58" s="177">
        <f t="shared" si="0"/>
        <v>0</v>
      </c>
      <c r="X58" s="177"/>
    </row>
    <row r="59" spans="1:38" hidden="1" x14ac:dyDescent="0.25">
      <c r="G59" s="90"/>
      <c r="W59" s="89"/>
      <c r="X59" s="89"/>
    </row>
    <row r="60" spans="1:38" hidden="1" x14ac:dyDescent="0.25">
      <c r="A60" t="s">
        <v>61</v>
      </c>
      <c r="AE60" s="176"/>
      <c r="AF60" s="176"/>
      <c r="AG60" s="176"/>
    </row>
    <row r="61" spans="1:38" hidden="1" x14ac:dyDescent="0.25">
      <c r="C61" t="s">
        <v>17</v>
      </c>
      <c r="P61" t="s">
        <v>17</v>
      </c>
      <c r="W61" t="s">
        <v>18</v>
      </c>
    </row>
    <row r="62" spans="1:38" hidden="1" x14ac:dyDescent="0.25">
      <c r="C62" s="176">
        <f>COUNTIF(B9:B47,"=TRUE")</f>
        <v>0</v>
      </c>
      <c r="D62" s="176"/>
      <c r="E62" s="88"/>
      <c r="F62" s="88"/>
      <c r="M62" s="14"/>
      <c r="O62" s="14"/>
      <c r="P62" s="176">
        <f>COUNTIF(O9:O47,"=TRUE")</f>
        <v>0</v>
      </c>
      <c r="Q62" s="176"/>
      <c r="R62" s="88"/>
      <c r="S62" s="88"/>
      <c r="W62" s="176">
        <f>SUM(C62+P62)</f>
        <v>0</v>
      </c>
      <c r="X62" s="176"/>
    </row>
  </sheetData>
  <sheetProtection password="CA83" sheet="1" objects="1" scenarios="1"/>
  <mergeCells count="341">
    <mergeCell ref="AE60:AG60"/>
    <mergeCell ref="W52:X52"/>
    <mergeCell ref="W53:X53"/>
    <mergeCell ref="W54:X54"/>
    <mergeCell ref="W55:X55"/>
    <mergeCell ref="W56:X56"/>
    <mergeCell ref="W57:X57"/>
    <mergeCell ref="T47:V47"/>
    <mergeCell ref="X47:Y47"/>
    <mergeCell ref="C48:D48"/>
    <mergeCell ref="G48:J48"/>
    <mergeCell ref="K48:M48"/>
    <mergeCell ref="P48:Q48"/>
    <mergeCell ref="T48:W48"/>
    <mergeCell ref="X48:Z48"/>
    <mergeCell ref="C47:D47"/>
    <mergeCell ref="E47:F47"/>
    <mergeCell ref="G47:I47"/>
    <mergeCell ref="K47:L47"/>
    <mergeCell ref="P47:Q47"/>
    <mergeCell ref="R47:S47"/>
    <mergeCell ref="R48:S48"/>
    <mergeCell ref="T45:V45"/>
    <mergeCell ref="X45:Y45"/>
    <mergeCell ref="C46:D46"/>
    <mergeCell ref="E46:F46"/>
    <mergeCell ref="G46:J46"/>
    <mergeCell ref="K46:M46"/>
    <mergeCell ref="P46:Q46"/>
    <mergeCell ref="R46:S46"/>
    <mergeCell ref="T46:W46"/>
    <mergeCell ref="X46:Z46"/>
    <mergeCell ref="C45:D45"/>
    <mergeCell ref="E45:F45"/>
    <mergeCell ref="G45:I45"/>
    <mergeCell ref="K45:L45"/>
    <mergeCell ref="P45:Q45"/>
    <mergeCell ref="R45:S45"/>
    <mergeCell ref="T43:V43"/>
    <mergeCell ref="X43:Y43"/>
    <mergeCell ref="C44:D44"/>
    <mergeCell ref="G44:J44"/>
    <mergeCell ref="K44:M44"/>
    <mergeCell ref="P44:Q44"/>
    <mergeCell ref="T44:W44"/>
    <mergeCell ref="X44:Z44"/>
    <mergeCell ref="C43:D43"/>
    <mergeCell ref="E43:F43"/>
    <mergeCell ref="G43:I43"/>
    <mergeCell ref="K43:L43"/>
    <mergeCell ref="P43:Q43"/>
    <mergeCell ref="R43:S43"/>
    <mergeCell ref="R44:S44"/>
    <mergeCell ref="T41:V41"/>
    <mergeCell ref="X41:Y41"/>
    <mergeCell ref="C42:D42"/>
    <mergeCell ref="E42:F42"/>
    <mergeCell ref="G42:J42"/>
    <mergeCell ref="K42:M42"/>
    <mergeCell ref="P42:Q42"/>
    <mergeCell ref="R42:S42"/>
    <mergeCell ref="T42:W42"/>
    <mergeCell ref="X42:Z42"/>
    <mergeCell ref="C41:D41"/>
    <mergeCell ref="E41:F41"/>
    <mergeCell ref="G41:I41"/>
    <mergeCell ref="K41:L41"/>
    <mergeCell ref="P41:Q41"/>
    <mergeCell ref="R41:S41"/>
    <mergeCell ref="T39:V39"/>
    <mergeCell ref="X39:Y39"/>
    <mergeCell ref="C40:D40"/>
    <mergeCell ref="G40:J40"/>
    <mergeCell ref="K40:M40"/>
    <mergeCell ref="P40:Q40"/>
    <mergeCell ref="T40:W40"/>
    <mergeCell ref="X40:Z40"/>
    <mergeCell ref="C39:D39"/>
    <mergeCell ref="E39:F39"/>
    <mergeCell ref="G39:I39"/>
    <mergeCell ref="K39:L39"/>
    <mergeCell ref="P39:Q39"/>
    <mergeCell ref="R39:S39"/>
    <mergeCell ref="R40:S40"/>
    <mergeCell ref="T37:V37"/>
    <mergeCell ref="X37:Y37"/>
    <mergeCell ref="C38:D38"/>
    <mergeCell ref="E38:F38"/>
    <mergeCell ref="G38:J38"/>
    <mergeCell ref="K38:M38"/>
    <mergeCell ref="P38:Q38"/>
    <mergeCell ref="R38:S38"/>
    <mergeCell ref="T38:W38"/>
    <mergeCell ref="X38:Z38"/>
    <mergeCell ref="C37:D37"/>
    <mergeCell ref="E37:F37"/>
    <mergeCell ref="G37:I37"/>
    <mergeCell ref="K37:L37"/>
    <mergeCell ref="P37:Q37"/>
    <mergeCell ref="R37:S37"/>
    <mergeCell ref="T35:V35"/>
    <mergeCell ref="X35:Y35"/>
    <mergeCell ref="C36:D36"/>
    <mergeCell ref="G36:J36"/>
    <mergeCell ref="K36:M36"/>
    <mergeCell ref="P36:Q36"/>
    <mergeCell ref="T36:W36"/>
    <mergeCell ref="X36:Z36"/>
    <mergeCell ref="C35:D35"/>
    <mergeCell ref="E35:F35"/>
    <mergeCell ref="G35:I35"/>
    <mergeCell ref="K35:L35"/>
    <mergeCell ref="P35:Q35"/>
    <mergeCell ref="R35:S35"/>
    <mergeCell ref="R36:S36"/>
    <mergeCell ref="T33:V33"/>
    <mergeCell ref="X33:Y33"/>
    <mergeCell ref="C34:D34"/>
    <mergeCell ref="E34:F34"/>
    <mergeCell ref="G34:J34"/>
    <mergeCell ref="K34:M34"/>
    <mergeCell ref="P34:Q34"/>
    <mergeCell ref="R34:S34"/>
    <mergeCell ref="T34:W34"/>
    <mergeCell ref="X34:Z34"/>
    <mergeCell ref="C33:D33"/>
    <mergeCell ref="E33:F33"/>
    <mergeCell ref="G33:I33"/>
    <mergeCell ref="K33:L33"/>
    <mergeCell ref="P33:Q33"/>
    <mergeCell ref="R33:S33"/>
    <mergeCell ref="T31:V31"/>
    <mergeCell ref="X31:Y31"/>
    <mergeCell ref="C32:D32"/>
    <mergeCell ref="G32:J32"/>
    <mergeCell ref="K32:M32"/>
    <mergeCell ref="P32:Q32"/>
    <mergeCell ref="T32:W32"/>
    <mergeCell ref="X32:Z32"/>
    <mergeCell ref="C31:D31"/>
    <mergeCell ref="E31:F31"/>
    <mergeCell ref="G31:I31"/>
    <mergeCell ref="K31:L31"/>
    <mergeCell ref="P31:Q31"/>
    <mergeCell ref="R31:S31"/>
    <mergeCell ref="R32:S32"/>
    <mergeCell ref="T29:V29"/>
    <mergeCell ref="X29:Y29"/>
    <mergeCell ref="C30:D30"/>
    <mergeCell ref="E30:F30"/>
    <mergeCell ref="G30:J30"/>
    <mergeCell ref="K30:M30"/>
    <mergeCell ref="P30:Q30"/>
    <mergeCell ref="R30:S30"/>
    <mergeCell ref="T30:W30"/>
    <mergeCell ref="X30:Z30"/>
    <mergeCell ref="C29:D29"/>
    <mergeCell ref="E29:F29"/>
    <mergeCell ref="G29:I29"/>
    <mergeCell ref="K29:L29"/>
    <mergeCell ref="P29:Q29"/>
    <mergeCell ref="R29:S29"/>
    <mergeCell ref="T27:V27"/>
    <mergeCell ref="X27:Y27"/>
    <mergeCell ref="C28:D28"/>
    <mergeCell ref="G28:J28"/>
    <mergeCell ref="K28:M28"/>
    <mergeCell ref="P28:Q28"/>
    <mergeCell ref="T28:W28"/>
    <mergeCell ref="X28:Z28"/>
    <mergeCell ref="C27:D27"/>
    <mergeCell ref="E27:F27"/>
    <mergeCell ref="G27:I27"/>
    <mergeCell ref="K27:L27"/>
    <mergeCell ref="P27:Q27"/>
    <mergeCell ref="R27:S27"/>
    <mergeCell ref="R28:S28"/>
    <mergeCell ref="T25:V25"/>
    <mergeCell ref="X25:Y25"/>
    <mergeCell ref="C26:D26"/>
    <mergeCell ref="E26:F26"/>
    <mergeCell ref="G26:J26"/>
    <mergeCell ref="K26:M26"/>
    <mergeCell ref="P26:Q26"/>
    <mergeCell ref="R26:S26"/>
    <mergeCell ref="T26:W26"/>
    <mergeCell ref="X26:Z26"/>
    <mergeCell ref="C25:D25"/>
    <mergeCell ref="E25:F25"/>
    <mergeCell ref="G25:I25"/>
    <mergeCell ref="K25:L25"/>
    <mergeCell ref="P25:Q25"/>
    <mergeCell ref="R25:S25"/>
    <mergeCell ref="T23:V23"/>
    <mergeCell ref="X23:Y23"/>
    <mergeCell ref="C24:D24"/>
    <mergeCell ref="G24:J24"/>
    <mergeCell ref="K24:M24"/>
    <mergeCell ref="P24:Q24"/>
    <mergeCell ref="T24:W24"/>
    <mergeCell ref="X24:Z24"/>
    <mergeCell ref="C23:D23"/>
    <mergeCell ref="E23:F23"/>
    <mergeCell ref="G23:I23"/>
    <mergeCell ref="K23:L23"/>
    <mergeCell ref="P23:Q23"/>
    <mergeCell ref="R23:S23"/>
    <mergeCell ref="R24:S24"/>
    <mergeCell ref="T21:V21"/>
    <mergeCell ref="X21:Y21"/>
    <mergeCell ref="C22:D22"/>
    <mergeCell ref="E22:F22"/>
    <mergeCell ref="G22:J22"/>
    <mergeCell ref="K22:M22"/>
    <mergeCell ref="P22:Q22"/>
    <mergeCell ref="R22:S22"/>
    <mergeCell ref="T22:W22"/>
    <mergeCell ref="X22:Z22"/>
    <mergeCell ref="C21:D21"/>
    <mergeCell ref="E21:F21"/>
    <mergeCell ref="G21:I21"/>
    <mergeCell ref="K21:L21"/>
    <mergeCell ref="P21:Q21"/>
    <mergeCell ref="R21:S21"/>
    <mergeCell ref="T19:V19"/>
    <mergeCell ref="X19:Y19"/>
    <mergeCell ref="C20:D20"/>
    <mergeCell ref="G20:J20"/>
    <mergeCell ref="K20:M20"/>
    <mergeCell ref="P20:Q20"/>
    <mergeCell ref="T20:W20"/>
    <mergeCell ref="X20:Z20"/>
    <mergeCell ref="C19:D19"/>
    <mergeCell ref="E19:F19"/>
    <mergeCell ref="G19:I19"/>
    <mergeCell ref="K19:L19"/>
    <mergeCell ref="P19:Q19"/>
    <mergeCell ref="R19:S19"/>
    <mergeCell ref="R20:S20"/>
    <mergeCell ref="T17:V17"/>
    <mergeCell ref="X17:Y17"/>
    <mergeCell ref="C18:D18"/>
    <mergeCell ref="E18:F18"/>
    <mergeCell ref="G18:J18"/>
    <mergeCell ref="K18:M18"/>
    <mergeCell ref="P18:Q18"/>
    <mergeCell ref="R18:S18"/>
    <mergeCell ref="T18:W18"/>
    <mergeCell ref="X18:Z18"/>
    <mergeCell ref="C17:D17"/>
    <mergeCell ref="E17:F17"/>
    <mergeCell ref="G17:I17"/>
    <mergeCell ref="K17:L17"/>
    <mergeCell ref="P17:Q17"/>
    <mergeCell ref="R17:S17"/>
    <mergeCell ref="T15:V15"/>
    <mergeCell ref="X15:Y15"/>
    <mergeCell ref="C16:D16"/>
    <mergeCell ref="G16:J16"/>
    <mergeCell ref="K16:M16"/>
    <mergeCell ref="P16:Q16"/>
    <mergeCell ref="T16:W16"/>
    <mergeCell ref="X16:Z16"/>
    <mergeCell ref="C15:D15"/>
    <mergeCell ref="E15:F15"/>
    <mergeCell ref="G15:I15"/>
    <mergeCell ref="K15:L15"/>
    <mergeCell ref="P15:Q15"/>
    <mergeCell ref="R15:S15"/>
    <mergeCell ref="R16:S16"/>
    <mergeCell ref="C14:D14"/>
    <mergeCell ref="E14:F14"/>
    <mergeCell ref="G14:J14"/>
    <mergeCell ref="K14:M14"/>
    <mergeCell ref="P14:Q14"/>
    <mergeCell ref="R14:S14"/>
    <mergeCell ref="T14:W14"/>
    <mergeCell ref="X14:Z14"/>
    <mergeCell ref="C13:D13"/>
    <mergeCell ref="E13:F13"/>
    <mergeCell ref="G13:I13"/>
    <mergeCell ref="K13:L13"/>
    <mergeCell ref="P13:Q13"/>
    <mergeCell ref="R13:S13"/>
    <mergeCell ref="C10:D10"/>
    <mergeCell ref="E10:F10"/>
    <mergeCell ref="G10:J10"/>
    <mergeCell ref="K10:M10"/>
    <mergeCell ref="P10:Q10"/>
    <mergeCell ref="R10:S10"/>
    <mergeCell ref="R12:S12"/>
    <mergeCell ref="T13:V13"/>
    <mergeCell ref="X13:Y13"/>
    <mergeCell ref="C9:D9"/>
    <mergeCell ref="E9:F9"/>
    <mergeCell ref="G9:I9"/>
    <mergeCell ref="K9:L9"/>
    <mergeCell ref="P9:Q9"/>
    <mergeCell ref="R9:S9"/>
    <mergeCell ref="T9:V9"/>
    <mergeCell ref="X9:Y9"/>
    <mergeCell ref="C12:D12"/>
    <mergeCell ref="G12:J12"/>
    <mergeCell ref="K12:M12"/>
    <mergeCell ref="P12:Q12"/>
    <mergeCell ref="T12:W12"/>
    <mergeCell ref="X12:Z12"/>
    <mergeCell ref="T10:W10"/>
    <mergeCell ref="X10:Z10"/>
    <mergeCell ref="C11:D11"/>
    <mergeCell ref="E11:F11"/>
    <mergeCell ref="G11:I11"/>
    <mergeCell ref="K11:L11"/>
    <mergeCell ref="P11:Q11"/>
    <mergeCell ref="R11:S11"/>
    <mergeCell ref="T11:V11"/>
    <mergeCell ref="X11:Y11"/>
    <mergeCell ref="P51:Q51"/>
    <mergeCell ref="W58:X58"/>
    <mergeCell ref="C62:D62"/>
    <mergeCell ref="P62:Q62"/>
    <mergeCell ref="W62:X62"/>
    <mergeCell ref="A2:Z2"/>
    <mergeCell ref="A4:H4"/>
    <mergeCell ref="I4:P4"/>
    <mergeCell ref="Q4:U4"/>
    <mergeCell ref="V4:Z4"/>
    <mergeCell ref="A5:H5"/>
    <mergeCell ref="I5:P5"/>
    <mergeCell ref="Q5:U5"/>
    <mergeCell ref="V5:Z5"/>
    <mergeCell ref="F6:L6"/>
    <mergeCell ref="P6:U6"/>
    <mergeCell ref="C8:D8"/>
    <mergeCell ref="E8:F8"/>
    <mergeCell ref="G8:J8"/>
    <mergeCell ref="K8:M8"/>
    <mergeCell ref="P8:Q8"/>
    <mergeCell ref="R8:S8"/>
    <mergeCell ref="T8:W8"/>
    <mergeCell ref="X8:Z8"/>
  </mergeCells>
  <dataValidations count="4">
    <dataValidation type="whole" allowBlank="1" showInputMessage="1" showErrorMessage="1" error="Weight must be between 400 and 1200" sqref="P16:Q16 C12:F12 C16:F16 P20:Q20 P24:Q24 C20:F20 P28:Q28 C24:F24 P32:Q32 C28:F28 C32:F32 P36:Q36 P40:Q40 C36:F36 C40:F40 P44:Q44 P48:Q48 C44:F44 C48:F48 P12:Q12">
      <formula1>400</formula1>
      <formula2>1400</formula2>
    </dataValidation>
    <dataValidation type="list" allowBlank="1" showInputMessage="1" showErrorMessage="1" error="Entry must be upper case P C SE S or NG (no grade)" sqref="J9 J11 W11 W9 J13 J15 W15 W13 J17 J19 W19 W17 J21 J23 W23 W21 J25 J27 W27 W25 J29 J31 W31 W29 J33 J35 W35 W33 J37 J39 W39 W37 J41 J43 W43 W41 J45 J47 W47 W45">
      <formula1>" P, C, SE, S, NG"</formula1>
    </dataValidation>
    <dataValidation type="list" allowBlank="1" showInputMessage="1" showErrorMessage="1" error="Yield must be between 0 and 5" sqref="M9 Z9 M11 Z11 M13 Z13 M15 Z15 M17 Z17 M19 Z19 M21 Z21 M23 Z23 M25 Z25 M27 Z27 M29 Z29 M31 Z31 M33 Z33 M35 Z35 M37 Z37 M39 Z39 M41 Z41 M43 Z43 M45 Z45 M47 Z47">
      <formula1>"0, 1, 2, 3, 4, 5"</formula1>
    </dataValidation>
    <dataValidation type="whole" allowBlank="1" showInputMessage="1" showErrorMessage="1" error="Weight must be between 400 and 1400" sqref="C11:D11 C9:D9 P11:Q11 P13:Q13 C15:D15 C13:D13 P15:Q15 P17:Q17 C19:D19 C17:D17 P19:Q19 P21:Q21 C23:D23 C21:D21 P23:Q23 P25:Q25 C27:D27 C25:D25 P27:Q27 P29:Q29 C31:D31 C29:D29 P31:Q31 P33:Q33 C35:D35 C33:D33 P35:Q35 P37:Q37 C39:D39 C37:D37 P39:Q39 P41:Q41 C43:D43 C41:D41 P43:Q43 P45:Q45 C47:D47 C45:D45 P47:Q47 P9:Q9">
      <formula1>400</formula1>
      <formula2>1400</formula2>
    </dataValidation>
  </dataValidations>
  <printOptions horizontalCentered="1"/>
  <pageMargins left="0.2" right="0.2" top="0.5" bottom="0.5"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1</xdr:col>
                    <xdr:colOff>22860</xdr:colOff>
                    <xdr:row>10</xdr:row>
                    <xdr:rowOff>60960</xdr:rowOff>
                  </from>
                  <to>
                    <xdr:col>2</xdr:col>
                    <xdr:colOff>38100</xdr:colOff>
                    <xdr:row>10</xdr:row>
                    <xdr:rowOff>274320</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14</xdr:col>
                    <xdr:colOff>30480</xdr:colOff>
                    <xdr:row>8</xdr:row>
                    <xdr:rowOff>251460</xdr:rowOff>
                  </from>
                  <to>
                    <xdr:col>15</xdr:col>
                    <xdr:colOff>7620</xdr:colOff>
                    <xdr:row>12</xdr:row>
                    <xdr:rowOff>83820</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1</xdr:col>
                    <xdr:colOff>22860</xdr:colOff>
                    <xdr:row>7</xdr:row>
                    <xdr:rowOff>373380</xdr:rowOff>
                  </from>
                  <to>
                    <xdr:col>1</xdr:col>
                    <xdr:colOff>259080</xdr:colOff>
                    <xdr:row>9</xdr:row>
                    <xdr:rowOff>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14</xdr:col>
                    <xdr:colOff>30480</xdr:colOff>
                    <xdr:row>7</xdr:row>
                    <xdr:rowOff>297180</xdr:rowOff>
                  </from>
                  <to>
                    <xdr:col>14</xdr:col>
                    <xdr:colOff>266700</xdr:colOff>
                    <xdr:row>10</xdr:row>
                    <xdr:rowOff>76200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1</xdr:col>
                    <xdr:colOff>22860</xdr:colOff>
                    <xdr:row>14</xdr:row>
                    <xdr:rowOff>60960</xdr:rowOff>
                  </from>
                  <to>
                    <xdr:col>2</xdr:col>
                    <xdr:colOff>38100</xdr:colOff>
                    <xdr:row>14</xdr:row>
                    <xdr:rowOff>274320</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1</xdr:col>
                    <xdr:colOff>22860</xdr:colOff>
                    <xdr:row>11</xdr:row>
                    <xdr:rowOff>22860</xdr:rowOff>
                  </from>
                  <to>
                    <xdr:col>1</xdr:col>
                    <xdr:colOff>259080</xdr:colOff>
                    <xdr:row>13</xdr:row>
                    <xdr:rowOff>7620</xdr:rowOff>
                  </to>
                </anchor>
              </controlPr>
            </control>
          </mc:Choice>
        </mc:AlternateContent>
        <mc:AlternateContent xmlns:mc="http://schemas.openxmlformats.org/markup-compatibility/2006">
          <mc:Choice Requires="x14">
            <control shapeId="24583" r:id="rId10" name="Check Box 7">
              <controlPr locked="0" defaultSize="0" autoFill="0" autoLine="0" autoPict="0">
                <anchor moveWithCells="1">
                  <from>
                    <xdr:col>14</xdr:col>
                    <xdr:colOff>30480</xdr:colOff>
                    <xdr:row>10</xdr:row>
                    <xdr:rowOff>251460</xdr:rowOff>
                  </from>
                  <to>
                    <xdr:col>14</xdr:col>
                    <xdr:colOff>266700</xdr:colOff>
                    <xdr:row>14</xdr:row>
                    <xdr:rowOff>68580</xdr:rowOff>
                  </to>
                </anchor>
              </controlPr>
            </control>
          </mc:Choice>
        </mc:AlternateContent>
        <mc:AlternateContent xmlns:mc="http://schemas.openxmlformats.org/markup-compatibility/2006">
          <mc:Choice Requires="x14">
            <control shapeId="24584" r:id="rId11" name="Check Box 8">
              <controlPr locked="0" defaultSize="0" autoFill="0" autoLine="0" autoPict="0">
                <anchor moveWithCells="1">
                  <from>
                    <xdr:col>1</xdr:col>
                    <xdr:colOff>22860</xdr:colOff>
                    <xdr:row>18</xdr:row>
                    <xdr:rowOff>60960</xdr:rowOff>
                  </from>
                  <to>
                    <xdr:col>2</xdr:col>
                    <xdr:colOff>38100</xdr:colOff>
                    <xdr:row>18</xdr:row>
                    <xdr:rowOff>274320</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14</xdr:col>
                    <xdr:colOff>30480</xdr:colOff>
                    <xdr:row>16</xdr:row>
                    <xdr:rowOff>251460</xdr:rowOff>
                  </from>
                  <to>
                    <xdr:col>15</xdr:col>
                    <xdr:colOff>7620</xdr:colOff>
                    <xdr:row>20</xdr:row>
                    <xdr:rowOff>83820</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1</xdr:col>
                    <xdr:colOff>22860</xdr:colOff>
                    <xdr:row>15</xdr:row>
                    <xdr:rowOff>22860</xdr:rowOff>
                  </from>
                  <to>
                    <xdr:col>1</xdr:col>
                    <xdr:colOff>259080</xdr:colOff>
                    <xdr:row>17</xdr:row>
                    <xdr:rowOff>7620</xdr:rowOff>
                  </to>
                </anchor>
              </controlPr>
            </control>
          </mc:Choice>
        </mc:AlternateContent>
        <mc:AlternateContent xmlns:mc="http://schemas.openxmlformats.org/markup-compatibility/2006">
          <mc:Choice Requires="x14">
            <control shapeId="24587" r:id="rId14" name="Check Box 11">
              <controlPr locked="0" defaultSize="0" autoFill="0" autoLine="0" autoPict="0">
                <anchor moveWithCells="1">
                  <from>
                    <xdr:col>14</xdr:col>
                    <xdr:colOff>30480</xdr:colOff>
                    <xdr:row>14</xdr:row>
                    <xdr:rowOff>266700</xdr:rowOff>
                  </from>
                  <to>
                    <xdr:col>14</xdr:col>
                    <xdr:colOff>266700</xdr:colOff>
                    <xdr:row>18</xdr:row>
                    <xdr:rowOff>83820</xdr:rowOff>
                  </to>
                </anchor>
              </controlPr>
            </control>
          </mc:Choice>
        </mc:AlternateContent>
        <mc:AlternateContent xmlns:mc="http://schemas.openxmlformats.org/markup-compatibility/2006">
          <mc:Choice Requires="x14">
            <control shapeId="24588" r:id="rId15" name="Check Box 12">
              <controlPr locked="0" defaultSize="0" autoFill="0" autoLine="0" autoPict="0">
                <anchor moveWithCells="1">
                  <from>
                    <xdr:col>1</xdr:col>
                    <xdr:colOff>22860</xdr:colOff>
                    <xdr:row>22</xdr:row>
                    <xdr:rowOff>60960</xdr:rowOff>
                  </from>
                  <to>
                    <xdr:col>2</xdr:col>
                    <xdr:colOff>38100</xdr:colOff>
                    <xdr:row>22</xdr:row>
                    <xdr:rowOff>274320</xdr:rowOff>
                  </to>
                </anchor>
              </controlPr>
            </control>
          </mc:Choice>
        </mc:AlternateContent>
        <mc:AlternateContent xmlns:mc="http://schemas.openxmlformats.org/markup-compatibility/2006">
          <mc:Choice Requires="x14">
            <control shapeId="24589" r:id="rId16" name="Check Box 13">
              <controlPr locked="0" defaultSize="0" autoFill="0" autoLine="0" autoPict="0">
                <anchor moveWithCells="1">
                  <from>
                    <xdr:col>1</xdr:col>
                    <xdr:colOff>22860</xdr:colOff>
                    <xdr:row>19</xdr:row>
                    <xdr:rowOff>22860</xdr:rowOff>
                  </from>
                  <to>
                    <xdr:col>1</xdr:col>
                    <xdr:colOff>259080</xdr:colOff>
                    <xdr:row>21</xdr:row>
                    <xdr:rowOff>7620</xdr:rowOff>
                  </to>
                </anchor>
              </controlPr>
            </control>
          </mc:Choice>
        </mc:AlternateContent>
        <mc:AlternateContent xmlns:mc="http://schemas.openxmlformats.org/markup-compatibility/2006">
          <mc:Choice Requires="x14">
            <control shapeId="24590" r:id="rId17" name="Check Box 14">
              <controlPr locked="0" defaultSize="0" autoFill="0" autoLine="0" autoPict="0">
                <anchor moveWithCells="1">
                  <from>
                    <xdr:col>14</xdr:col>
                    <xdr:colOff>30480</xdr:colOff>
                    <xdr:row>18</xdr:row>
                    <xdr:rowOff>266700</xdr:rowOff>
                  </from>
                  <to>
                    <xdr:col>14</xdr:col>
                    <xdr:colOff>266700</xdr:colOff>
                    <xdr:row>22</xdr:row>
                    <xdr:rowOff>83820</xdr:rowOff>
                  </to>
                </anchor>
              </controlPr>
            </control>
          </mc:Choice>
        </mc:AlternateContent>
        <mc:AlternateContent xmlns:mc="http://schemas.openxmlformats.org/markup-compatibility/2006">
          <mc:Choice Requires="x14">
            <control shapeId="24591" r:id="rId18" name="Check Box 15">
              <controlPr locked="0" defaultSize="0" autoFill="0" autoLine="0" autoPict="0">
                <anchor moveWithCells="1">
                  <from>
                    <xdr:col>1</xdr:col>
                    <xdr:colOff>22860</xdr:colOff>
                    <xdr:row>26</xdr:row>
                    <xdr:rowOff>45720</xdr:rowOff>
                  </from>
                  <to>
                    <xdr:col>2</xdr:col>
                    <xdr:colOff>38100</xdr:colOff>
                    <xdr:row>26</xdr:row>
                    <xdr:rowOff>266700</xdr:rowOff>
                  </to>
                </anchor>
              </controlPr>
            </control>
          </mc:Choice>
        </mc:AlternateContent>
        <mc:AlternateContent xmlns:mc="http://schemas.openxmlformats.org/markup-compatibility/2006">
          <mc:Choice Requires="x14">
            <control shapeId="24592" r:id="rId19" name="Check Box 16">
              <controlPr locked="0" defaultSize="0" autoFill="0" autoLine="0" autoPict="0">
                <anchor moveWithCells="1">
                  <from>
                    <xdr:col>14</xdr:col>
                    <xdr:colOff>30480</xdr:colOff>
                    <xdr:row>24</xdr:row>
                    <xdr:rowOff>251460</xdr:rowOff>
                  </from>
                  <to>
                    <xdr:col>15</xdr:col>
                    <xdr:colOff>7620</xdr:colOff>
                    <xdr:row>28</xdr:row>
                    <xdr:rowOff>83820</xdr:rowOff>
                  </to>
                </anchor>
              </controlPr>
            </control>
          </mc:Choice>
        </mc:AlternateContent>
        <mc:AlternateContent xmlns:mc="http://schemas.openxmlformats.org/markup-compatibility/2006">
          <mc:Choice Requires="x14">
            <control shapeId="24593" r:id="rId20" name="Check Box 17">
              <controlPr locked="0" defaultSize="0" autoFill="0" autoLine="0" autoPict="0">
                <anchor moveWithCells="1">
                  <from>
                    <xdr:col>1</xdr:col>
                    <xdr:colOff>22860</xdr:colOff>
                    <xdr:row>23</xdr:row>
                    <xdr:rowOff>22860</xdr:rowOff>
                  </from>
                  <to>
                    <xdr:col>1</xdr:col>
                    <xdr:colOff>259080</xdr:colOff>
                    <xdr:row>25</xdr:row>
                    <xdr:rowOff>7620</xdr:rowOff>
                  </to>
                </anchor>
              </controlPr>
            </control>
          </mc:Choice>
        </mc:AlternateContent>
        <mc:AlternateContent xmlns:mc="http://schemas.openxmlformats.org/markup-compatibility/2006">
          <mc:Choice Requires="x14">
            <control shapeId="24594" r:id="rId21" name="Check Box 18">
              <controlPr locked="0" defaultSize="0" autoFill="0" autoLine="0" autoPict="0">
                <anchor moveWithCells="1">
                  <from>
                    <xdr:col>14</xdr:col>
                    <xdr:colOff>30480</xdr:colOff>
                    <xdr:row>22</xdr:row>
                    <xdr:rowOff>266700</xdr:rowOff>
                  </from>
                  <to>
                    <xdr:col>14</xdr:col>
                    <xdr:colOff>266700</xdr:colOff>
                    <xdr:row>26</xdr:row>
                    <xdr:rowOff>83820</xdr:rowOff>
                  </to>
                </anchor>
              </controlPr>
            </control>
          </mc:Choice>
        </mc:AlternateContent>
        <mc:AlternateContent xmlns:mc="http://schemas.openxmlformats.org/markup-compatibility/2006">
          <mc:Choice Requires="x14">
            <control shapeId="24595" r:id="rId22" name="Check Box 19">
              <controlPr locked="0" defaultSize="0" autoFill="0" autoLine="0" autoPict="0">
                <anchor moveWithCells="1">
                  <from>
                    <xdr:col>1</xdr:col>
                    <xdr:colOff>22860</xdr:colOff>
                    <xdr:row>30</xdr:row>
                    <xdr:rowOff>45720</xdr:rowOff>
                  </from>
                  <to>
                    <xdr:col>2</xdr:col>
                    <xdr:colOff>38100</xdr:colOff>
                    <xdr:row>30</xdr:row>
                    <xdr:rowOff>266700</xdr:rowOff>
                  </to>
                </anchor>
              </controlPr>
            </control>
          </mc:Choice>
        </mc:AlternateContent>
        <mc:AlternateContent xmlns:mc="http://schemas.openxmlformats.org/markup-compatibility/2006">
          <mc:Choice Requires="x14">
            <control shapeId="24596" r:id="rId23" name="Check Box 20">
              <controlPr locked="0" defaultSize="0" autoFill="0" autoLine="0" autoPict="0">
                <anchor moveWithCells="1">
                  <from>
                    <xdr:col>1</xdr:col>
                    <xdr:colOff>22860</xdr:colOff>
                    <xdr:row>27</xdr:row>
                    <xdr:rowOff>22860</xdr:rowOff>
                  </from>
                  <to>
                    <xdr:col>1</xdr:col>
                    <xdr:colOff>259080</xdr:colOff>
                    <xdr:row>29</xdr:row>
                    <xdr:rowOff>7620</xdr:rowOff>
                  </to>
                </anchor>
              </controlPr>
            </control>
          </mc:Choice>
        </mc:AlternateContent>
        <mc:AlternateContent xmlns:mc="http://schemas.openxmlformats.org/markup-compatibility/2006">
          <mc:Choice Requires="x14">
            <control shapeId="24597" r:id="rId24" name="Check Box 21">
              <controlPr locked="0" defaultSize="0" autoFill="0" autoLine="0" autoPict="0">
                <anchor moveWithCells="1">
                  <from>
                    <xdr:col>14</xdr:col>
                    <xdr:colOff>30480</xdr:colOff>
                    <xdr:row>26</xdr:row>
                    <xdr:rowOff>266700</xdr:rowOff>
                  </from>
                  <to>
                    <xdr:col>14</xdr:col>
                    <xdr:colOff>266700</xdr:colOff>
                    <xdr:row>30</xdr:row>
                    <xdr:rowOff>83820</xdr:rowOff>
                  </to>
                </anchor>
              </controlPr>
            </control>
          </mc:Choice>
        </mc:AlternateContent>
        <mc:AlternateContent xmlns:mc="http://schemas.openxmlformats.org/markup-compatibility/2006">
          <mc:Choice Requires="x14">
            <control shapeId="24598" r:id="rId25" name="Check Box 22">
              <controlPr locked="0" defaultSize="0" autoFill="0" autoLine="0" autoPict="0">
                <anchor moveWithCells="1">
                  <from>
                    <xdr:col>1</xdr:col>
                    <xdr:colOff>22860</xdr:colOff>
                    <xdr:row>34</xdr:row>
                    <xdr:rowOff>45720</xdr:rowOff>
                  </from>
                  <to>
                    <xdr:col>2</xdr:col>
                    <xdr:colOff>38100</xdr:colOff>
                    <xdr:row>34</xdr:row>
                    <xdr:rowOff>266700</xdr:rowOff>
                  </to>
                </anchor>
              </controlPr>
            </control>
          </mc:Choice>
        </mc:AlternateContent>
        <mc:AlternateContent xmlns:mc="http://schemas.openxmlformats.org/markup-compatibility/2006">
          <mc:Choice Requires="x14">
            <control shapeId="24599" r:id="rId26" name="Check Box 23">
              <controlPr locked="0" defaultSize="0" autoFill="0" autoLine="0" autoPict="0">
                <anchor moveWithCells="1">
                  <from>
                    <xdr:col>14</xdr:col>
                    <xdr:colOff>30480</xdr:colOff>
                    <xdr:row>32</xdr:row>
                    <xdr:rowOff>251460</xdr:rowOff>
                  </from>
                  <to>
                    <xdr:col>15</xdr:col>
                    <xdr:colOff>7620</xdr:colOff>
                    <xdr:row>36</xdr:row>
                    <xdr:rowOff>83820</xdr:rowOff>
                  </to>
                </anchor>
              </controlPr>
            </control>
          </mc:Choice>
        </mc:AlternateContent>
        <mc:AlternateContent xmlns:mc="http://schemas.openxmlformats.org/markup-compatibility/2006">
          <mc:Choice Requires="x14">
            <control shapeId="24600" r:id="rId27" name="Check Box 24">
              <controlPr locked="0" defaultSize="0" autoFill="0" autoLine="0" autoPict="0">
                <anchor moveWithCells="1">
                  <from>
                    <xdr:col>1</xdr:col>
                    <xdr:colOff>22860</xdr:colOff>
                    <xdr:row>31</xdr:row>
                    <xdr:rowOff>22860</xdr:rowOff>
                  </from>
                  <to>
                    <xdr:col>1</xdr:col>
                    <xdr:colOff>259080</xdr:colOff>
                    <xdr:row>33</xdr:row>
                    <xdr:rowOff>7620</xdr:rowOff>
                  </to>
                </anchor>
              </controlPr>
            </control>
          </mc:Choice>
        </mc:AlternateContent>
        <mc:AlternateContent xmlns:mc="http://schemas.openxmlformats.org/markup-compatibility/2006">
          <mc:Choice Requires="x14">
            <control shapeId="24601" r:id="rId28" name="Check Box 25">
              <controlPr locked="0" defaultSize="0" autoFill="0" autoLine="0" autoPict="0">
                <anchor moveWithCells="1">
                  <from>
                    <xdr:col>14</xdr:col>
                    <xdr:colOff>30480</xdr:colOff>
                    <xdr:row>30</xdr:row>
                    <xdr:rowOff>259080</xdr:rowOff>
                  </from>
                  <to>
                    <xdr:col>14</xdr:col>
                    <xdr:colOff>266700</xdr:colOff>
                    <xdr:row>34</xdr:row>
                    <xdr:rowOff>76200</xdr:rowOff>
                  </to>
                </anchor>
              </controlPr>
            </control>
          </mc:Choice>
        </mc:AlternateContent>
        <mc:AlternateContent xmlns:mc="http://schemas.openxmlformats.org/markup-compatibility/2006">
          <mc:Choice Requires="x14">
            <control shapeId="24602" r:id="rId29" name="Check Box 26">
              <controlPr locked="0" defaultSize="0" autoFill="0" autoLine="0" autoPict="0">
                <anchor moveWithCells="1">
                  <from>
                    <xdr:col>1</xdr:col>
                    <xdr:colOff>22860</xdr:colOff>
                    <xdr:row>38</xdr:row>
                    <xdr:rowOff>45720</xdr:rowOff>
                  </from>
                  <to>
                    <xdr:col>2</xdr:col>
                    <xdr:colOff>38100</xdr:colOff>
                    <xdr:row>38</xdr:row>
                    <xdr:rowOff>266700</xdr:rowOff>
                  </to>
                </anchor>
              </controlPr>
            </control>
          </mc:Choice>
        </mc:AlternateContent>
        <mc:AlternateContent xmlns:mc="http://schemas.openxmlformats.org/markup-compatibility/2006">
          <mc:Choice Requires="x14">
            <control shapeId="24603" r:id="rId30" name="Check Box 27">
              <controlPr locked="0" defaultSize="0" autoFill="0" autoLine="0" autoPict="0">
                <anchor moveWithCells="1">
                  <from>
                    <xdr:col>1</xdr:col>
                    <xdr:colOff>22860</xdr:colOff>
                    <xdr:row>35</xdr:row>
                    <xdr:rowOff>22860</xdr:rowOff>
                  </from>
                  <to>
                    <xdr:col>1</xdr:col>
                    <xdr:colOff>259080</xdr:colOff>
                    <xdr:row>37</xdr:row>
                    <xdr:rowOff>7620</xdr:rowOff>
                  </to>
                </anchor>
              </controlPr>
            </control>
          </mc:Choice>
        </mc:AlternateContent>
        <mc:AlternateContent xmlns:mc="http://schemas.openxmlformats.org/markup-compatibility/2006">
          <mc:Choice Requires="x14">
            <control shapeId="24604" r:id="rId31" name="Check Box 28">
              <controlPr locked="0" defaultSize="0" autoFill="0" autoLine="0" autoPict="0">
                <anchor moveWithCells="1">
                  <from>
                    <xdr:col>14</xdr:col>
                    <xdr:colOff>30480</xdr:colOff>
                    <xdr:row>34</xdr:row>
                    <xdr:rowOff>266700</xdr:rowOff>
                  </from>
                  <to>
                    <xdr:col>14</xdr:col>
                    <xdr:colOff>266700</xdr:colOff>
                    <xdr:row>38</xdr:row>
                    <xdr:rowOff>83820</xdr:rowOff>
                  </to>
                </anchor>
              </controlPr>
            </control>
          </mc:Choice>
        </mc:AlternateContent>
        <mc:AlternateContent xmlns:mc="http://schemas.openxmlformats.org/markup-compatibility/2006">
          <mc:Choice Requires="x14">
            <control shapeId="24605" r:id="rId32" name="Check Box 29">
              <controlPr locked="0" defaultSize="0" autoFill="0" autoLine="0" autoPict="0">
                <anchor moveWithCells="1">
                  <from>
                    <xdr:col>1</xdr:col>
                    <xdr:colOff>22860</xdr:colOff>
                    <xdr:row>42</xdr:row>
                    <xdr:rowOff>45720</xdr:rowOff>
                  </from>
                  <to>
                    <xdr:col>2</xdr:col>
                    <xdr:colOff>38100</xdr:colOff>
                    <xdr:row>42</xdr:row>
                    <xdr:rowOff>266700</xdr:rowOff>
                  </to>
                </anchor>
              </controlPr>
            </control>
          </mc:Choice>
        </mc:AlternateContent>
        <mc:AlternateContent xmlns:mc="http://schemas.openxmlformats.org/markup-compatibility/2006">
          <mc:Choice Requires="x14">
            <control shapeId="24606" r:id="rId33" name="Check Box 30">
              <controlPr locked="0" defaultSize="0" autoFill="0" autoLine="0" autoPict="0">
                <anchor moveWithCells="1">
                  <from>
                    <xdr:col>14</xdr:col>
                    <xdr:colOff>30480</xdr:colOff>
                    <xdr:row>40</xdr:row>
                    <xdr:rowOff>251460</xdr:rowOff>
                  </from>
                  <to>
                    <xdr:col>15</xdr:col>
                    <xdr:colOff>7620</xdr:colOff>
                    <xdr:row>44</xdr:row>
                    <xdr:rowOff>83820</xdr:rowOff>
                  </to>
                </anchor>
              </controlPr>
            </control>
          </mc:Choice>
        </mc:AlternateContent>
        <mc:AlternateContent xmlns:mc="http://schemas.openxmlformats.org/markup-compatibility/2006">
          <mc:Choice Requires="x14">
            <control shapeId="24607" r:id="rId34" name="Check Box 31">
              <controlPr locked="0" defaultSize="0" autoFill="0" autoLine="0" autoPict="0">
                <anchor moveWithCells="1">
                  <from>
                    <xdr:col>1</xdr:col>
                    <xdr:colOff>22860</xdr:colOff>
                    <xdr:row>39</xdr:row>
                    <xdr:rowOff>22860</xdr:rowOff>
                  </from>
                  <to>
                    <xdr:col>1</xdr:col>
                    <xdr:colOff>259080</xdr:colOff>
                    <xdr:row>41</xdr:row>
                    <xdr:rowOff>7620</xdr:rowOff>
                  </to>
                </anchor>
              </controlPr>
            </control>
          </mc:Choice>
        </mc:AlternateContent>
        <mc:AlternateContent xmlns:mc="http://schemas.openxmlformats.org/markup-compatibility/2006">
          <mc:Choice Requires="x14">
            <control shapeId="24608" r:id="rId35" name="Check Box 32">
              <controlPr locked="0" defaultSize="0" autoFill="0" autoLine="0" autoPict="0">
                <anchor moveWithCells="1">
                  <from>
                    <xdr:col>14</xdr:col>
                    <xdr:colOff>30480</xdr:colOff>
                    <xdr:row>38</xdr:row>
                    <xdr:rowOff>266700</xdr:rowOff>
                  </from>
                  <to>
                    <xdr:col>14</xdr:col>
                    <xdr:colOff>266700</xdr:colOff>
                    <xdr:row>42</xdr:row>
                    <xdr:rowOff>83820</xdr:rowOff>
                  </to>
                </anchor>
              </controlPr>
            </control>
          </mc:Choice>
        </mc:AlternateContent>
        <mc:AlternateContent xmlns:mc="http://schemas.openxmlformats.org/markup-compatibility/2006">
          <mc:Choice Requires="x14">
            <control shapeId="24609" r:id="rId36" name="Check Box 33">
              <controlPr locked="0" defaultSize="0" autoFill="0" autoLine="0" autoPict="0">
                <anchor moveWithCells="1">
                  <from>
                    <xdr:col>1</xdr:col>
                    <xdr:colOff>22860</xdr:colOff>
                    <xdr:row>46</xdr:row>
                    <xdr:rowOff>45720</xdr:rowOff>
                  </from>
                  <to>
                    <xdr:col>2</xdr:col>
                    <xdr:colOff>38100</xdr:colOff>
                    <xdr:row>46</xdr:row>
                    <xdr:rowOff>266700</xdr:rowOff>
                  </to>
                </anchor>
              </controlPr>
            </control>
          </mc:Choice>
        </mc:AlternateContent>
        <mc:AlternateContent xmlns:mc="http://schemas.openxmlformats.org/markup-compatibility/2006">
          <mc:Choice Requires="x14">
            <control shapeId="24610" r:id="rId37" name="Check Box 34">
              <controlPr locked="0" defaultSize="0" autoFill="0" autoLine="0" autoPict="0">
                <anchor moveWithCells="1">
                  <from>
                    <xdr:col>1</xdr:col>
                    <xdr:colOff>22860</xdr:colOff>
                    <xdr:row>43</xdr:row>
                    <xdr:rowOff>22860</xdr:rowOff>
                  </from>
                  <to>
                    <xdr:col>1</xdr:col>
                    <xdr:colOff>259080</xdr:colOff>
                    <xdr:row>45</xdr:row>
                    <xdr:rowOff>7620</xdr:rowOff>
                  </to>
                </anchor>
              </controlPr>
            </control>
          </mc:Choice>
        </mc:AlternateContent>
        <mc:AlternateContent xmlns:mc="http://schemas.openxmlformats.org/markup-compatibility/2006">
          <mc:Choice Requires="x14">
            <control shapeId="24611" r:id="rId38" name="Check Box 35">
              <controlPr locked="0" defaultSize="0" autoFill="0" autoLine="0" autoPict="0">
                <anchor moveWithCells="1">
                  <from>
                    <xdr:col>14</xdr:col>
                    <xdr:colOff>30480</xdr:colOff>
                    <xdr:row>42</xdr:row>
                    <xdr:rowOff>266700</xdr:rowOff>
                  </from>
                  <to>
                    <xdr:col>14</xdr:col>
                    <xdr:colOff>266700</xdr:colOff>
                    <xdr:row>46</xdr:row>
                    <xdr:rowOff>83820</xdr:rowOff>
                  </to>
                </anchor>
              </controlPr>
            </control>
          </mc:Choice>
        </mc:AlternateContent>
        <mc:AlternateContent xmlns:mc="http://schemas.openxmlformats.org/markup-compatibility/2006">
          <mc:Choice Requires="x14">
            <control shapeId="24612" r:id="rId39" name="Check Box 36">
              <controlPr locked="0" defaultSize="0" autoFill="0" autoLine="0" autoPict="0">
                <anchor moveWithCells="1">
                  <from>
                    <xdr:col>14</xdr:col>
                    <xdr:colOff>30480</xdr:colOff>
                    <xdr:row>12</xdr:row>
                    <xdr:rowOff>259080</xdr:rowOff>
                  </from>
                  <to>
                    <xdr:col>14</xdr:col>
                    <xdr:colOff>266700</xdr:colOff>
                    <xdr:row>16</xdr:row>
                    <xdr:rowOff>76200</xdr:rowOff>
                  </to>
                </anchor>
              </controlPr>
            </control>
          </mc:Choice>
        </mc:AlternateContent>
        <mc:AlternateContent xmlns:mc="http://schemas.openxmlformats.org/markup-compatibility/2006">
          <mc:Choice Requires="x14">
            <control shapeId="24613" r:id="rId40" name="Check Box 37">
              <controlPr locked="0" defaultSize="0" autoFill="0" autoLine="0" autoPict="0">
                <anchor moveWithCells="1">
                  <from>
                    <xdr:col>14</xdr:col>
                    <xdr:colOff>30480</xdr:colOff>
                    <xdr:row>20</xdr:row>
                    <xdr:rowOff>259080</xdr:rowOff>
                  </from>
                  <to>
                    <xdr:col>14</xdr:col>
                    <xdr:colOff>266700</xdr:colOff>
                    <xdr:row>24</xdr:row>
                    <xdr:rowOff>76200</xdr:rowOff>
                  </to>
                </anchor>
              </controlPr>
            </control>
          </mc:Choice>
        </mc:AlternateContent>
        <mc:AlternateContent xmlns:mc="http://schemas.openxmlformats.org/markup-compatibility/2006">
          <mc:Choice Requires="x14">
            <control shapeId="24614" r:id="rId41" name="Check Box 38">
              <controlPr locked="0" defaultSize="0" autoFill="0" autoLine="0" autoPict="0">
                <anchor moveWithCells="1">
                  <from>
                    <xdr:col>14</xdr:col>
                    <xdr:colOff>30480</xdr:colOff>
                    <xdr:row>28</xdr:row>
                    <xdr:rowOff>259080</xdr:rowOff>
                  </from>
                  <to>
                    <xdr:col>14</xdr:col>
                    <xdr:colOff>266700</xdr:colOff>
                    <xdr:row>32</xdr:row>
                    <xdr:rowOff>76200</xdr:rowOff>
                  </to>
                </anchor>
              </controlPr>
            </control>
          </mc:Choice>
        </mc:AlternateContent>
        <mc:AlternateContent xmlns:mc="http://schemas.openxmlformats.org/markup-compatibility/2006">
          <mc:Choice Requires="x14">
            <control shapeId="24615" r:id="rId42" name="Check Box 39">
              <controlPr locked="0" defaultSize="0" autoFill="0" autoLine="0" autoPict="0">
                <anchor moveWithCells="1">
                  <from>
                    <xdr:col>14</xdr:col>
                    <xdr:colOff>30480</xdr:colOff>
                    <xdr:row>36</xdr:row>
                    <xdr:rowOff>259080</xdr:rowOff>
                  </from>
                  <to>
                    <xdr:col>14</xdr:col>
                    <xdr:colOff>266700</xdr:colOff>
                    <xdr:row>40</xdr:row>
                    <xdr:rowOff>76200</xdr:rowOff>
                  </to>
                </anchor>
              </controlPr>
            </control>
          </mc:Choice>
        </mc:AlternateContent>
        <mc:AlternateContent xmlns:mc="http://schemas.openxmlformats.org/markup-compatibility/2006">
          <mc:Choice Requires="x14">
            <control shapeId="24616" r:id="rId43" name="Check Box 40">
              <controlPr locked="0" defaultSize="0" autoFill="0" autoLine="0" autoPict="0">
                <anchor moveWithCells="1">
                  <from>
                    <xdr:col>14</xdr:col>
                    <xdr:colOff>30480</xdr:colOff>
                    <xdr:row>44</xdr:row>
                    <xdr:rowOff>259080</xdr:rowOff>
                  </from>
                  <to>
                    <xdr:col>14</xdr:col>
                    <xdr:colOff>266700</xdr:colOff>
                    <xdr:row>48</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Z62"/>
  <sheetViews>
    <sheetView showGridLines="0" showRowColHeaders="0" zoomScale="120" zoomScaleNormal="120" workbookViewId="0">
      <selection activeCell="C9" sqref="C9:D9"/>
    </sheetView>
  </sheetViews>
  <sheetFormatPr defaultColWidth="3.88671875" defaultRowHeight="13.2" x14ac:dyDescent="0.25"/>
  <cols>
    <col min="1" max="1" width="4" bestFit="1" customWidth="1"/>
    <col min="2" max="2" width="4.33203125" customWidth="1"/>
    <col min="3" max="3" width="4" bestFit="1" customWidth="1"/>
    <col min="4" max="4" width="3.88671875" customWidth="1"/>
    <col min="14" max="14" width="4.44140625" bestFit="1" customWidth="1"/>
    <col min="15" max="16" width="4.33203125" customWidth="1"/>
    <col min="17" max="17" width="4" bestFit="1" customWidth="1"/>
    <col min="18" max="18" width="3.88671875" customWidth="1"/>
    <col min="27" max="27" width="3.88671875" style="50"/>
    <col min="28" max="30" width="0" hidden="1" customWidth="1"/>
    <col min="31" max="31" width="4" hidden="1" customWidth="1"/>
    <col min="32" max="32" width="7.33203125" hidden="1" customWidth="1"/>
    <col min="33" max="37" width="0" hidden="1" customWidth="1"/>
    <col min="38" max="38" width="8.44140625" hidden="1" customWidth="1"/>
    <col min="39" max="39" width="6.5546875" hidden="1" customWidth="1"/>
    <col min="40" max="40" width="0" hidden="1" customWidth="1"/>
  </cols>
  <sheetData>
    <row r="1" spans="1:52" ht="4.5" customHeight="1" x14ac:dyDescent="0.25"/>
    <row r="2" spans="1:52" ht="17.25" customHeight="1" x14ac:dyDescent="0.3">
      <c r="A2" s="109"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78"/>
      <c r="AB2" s="59"/>
      <c r="AC2" s="59"/>
      <c r="AD2" s="59"/>
      <c r="AE2" s="59"/>
      <c r="AF2" s="59"/>
      <c r="AG2" s="59"/>
      <c r="AH2" s="59"/>
      <c r="AI2" s="59"/>
      <c r="AJ2" s="59"/>
      <c r="AK2" s="59"/>
      <c r="AL2" s="59"/>
      <c r="AM2" s="59"/>
      <c r="AN2" s="59"/>
    </row>
    <row r="4" spans="1:52" ht="15.6" x14ac:dyDescent="0.3">
      <c r="A4" s="112" t="s">
        <v>1</v>
      </c>
      <c r="B4" s="113"/>
      <c r="C4" s="113"/>
      <c r="D4" s="113"/>
      <c r="E4" s="113"/>
      <c r="F4" s="113"/>
      <c r="G4" s="113"/>
      <c r="H4" s="119"/>
      <c r="I4" s="112" t="s">
        <v>2</v>
      </c>
      <c r="J4" s="113"/>
      <c r="K4" s="113"/>
      <c r="L4" s="113"/>
      <c r="M4" s="113"/>
      <c r="N4" s="113"/>
      <c r="O4" s="113"/>
      <c r="P4" s="119"/>
      <c r="Q4" s="112" t="s">
        <v>56</v>
      </c>
      <c r="R4" s="113"/>
      <c r="S4" s="113"/>
      <c r="T4" s="113"/>
      <c r="U4" s="113"/>
      <c r="V4" s="112" t="s">
        <v>55</v>
      </c>
      <c r="W4" s="113"/>
      <c r="X4" s="113"/>
      <c r="Y4" s="113"/>
      <c r="Z4" s="119"/>
      <c r="AA4" s="49"/>
    </row>
    <row r="5" spans="1:52" ht="22.5" customHeight="1" x14ac:dyDescent="0.25">
      <c r="A5" s="205" t="str">
        <f>IF('Page 1'!A5="","",'Page 1'!A5)</f>
        <v/>
      </c>
      <c r="B5" s="206"/>
      <c r="C5" s="206"/>
      <c r="D5" s="206"/>
      <c r="E5" s="206"/>
      <c r="F5" s="206"/>
      <c r="G5" s="206"/>
      <c r="H5" s="207"/>
      <c r="I5" s="208" t="str">
        <f>IF('Page 1'!I5="","",'Page 1'!I5)</f>
        <v/>
      </c>
      <c r="J5" s="209"/>
      <c r="K5" s="209"/>
      <c r="L5" s="209"/>
      <c r="M5" s="210"/>
      <c r="N5" s="209"/>
      <c r="O5" s="209"/>
      <c r="P5" s="211"/>
      <c r="Q5" s="208" t="str">
        <f>IF('Page 1'!Q5="","",'Page 1'!Q5)</f>
        <v/>
      </c>
      <c r="R5" s="209"/>
      <c r="S5" s="209"/>
      <c r="T5" s="209"/>
      <c r="U5" s="211"/>
      <c r="V5" s="114" t="str">
        <f>IF('Page 1'!V5="","",'Page 1'!V5)</f>
        <v/>
      </c>
      <c r="W5" s="115"/>
      <c r="X5" s="115"/>
      <c r="Y5" s="115"/>
      <c r="Z5" s="212"/>
      <c r="AA5" s="79"/>
      <c r="AL5" s="16" t="s">
        <v>21</v>
      </c>
      <c r="AW5" s="47"/>
      <c r="AX5" s="47"/>
      <c r="AY5" s="47"/>
      <c r="AZ5" s="47"/>
    </row>
    <row r="6" spans="1:52" ht="22.5" customHeight="1" x14ac:dyDescent="0.25">
      <c r="A6" s="56" t="s">
        <v>3</v>
      </c>
      <c r="B6" s="57"/>
      <c r="C6" s="57"/>
      <c r="D6" s="57"/>
      <c r="E6" s="57"/>
      <c r="F6" s="213" t="str">
        <f>IF('Page 1'!F6="","",'Page 1'!F6)</f>
        <v/>
      </c>
      <c r="G6" s="213"/>
      <c r="H6" s="213"/>
      <c r="I6" s="213"/>
      <c r="J6" s="213"/>
      <c r="K6" s="213"/>
      <c r="L6" s="214"/>
      <c r="M6" s="84" t="s">
        <v>4</v>
      </c>
      <c r="N6" s="83"/>
      <c r="O6" s="83"/>
      <c r="P6" s="124" t="str">
        <f>IF('Page 1'!P6="","",'Page 1'!P6)</f>
        <v/>
      </c>
      <c r="Q6" s="124"/>
      <c r="R6" s="124"/>
      <c r="S6" s="124"/>
      <c r="T6" s="124"/>
      <c r="U6" s="125"/>
      <c r="V6" s="57" t="s">
        <v>5</v>
      </c>
      <c r="W6" s="56"/>
      <c r="X6" s="73">
        <v>7</v>
      </c>
      <c r="Y6" s="75" t="s">
        <v>6</v>
      </c>
      <c r="Z6" s="41"/>
      <c r="AA6" s="80"/>
      <c r="AB6" s="17"/>
      <c r="AC6" s="17"/>
      <c r="AD6" s="17"/>
      <c r="AE6" s="17"/>
      <c r="AF6" s="17"/>
      <c r="AG6" s="17"/>
      <c r="AH6" s="17"/>
      <c r="AI6" s="17"/>
      <c r="AJ6" s="17"/>
      <c r="AK6" s="17"/>
      <c r="AL6" s="68">
        <f>SUM(C9:C47,P9:P47)</f>
        <v>0</v>
      </c>
      <c r="AM6" s="17"/>
      <c r="AN6" s="17"/>
      <c r="AO6" s="17"/>
      <c r="AP6" s="17"/>
      <c r="AQ6" s="17"/>
    </row>
    <row r="7" spans="1:52" ht="3" customHeight="1" x14ac:dyDescent="0.25">
      <c r="A7" s="1"/>
      <c r="B7" s="2"/>
      <c r="C7" s="2"/>
      <c r="D7" s="2"/>
      <c r="E7" s="2"/>
      <c r="F7" s="2"/>
      <c r="G7" s="2"/>
      <c r="H7" s="2"/>
      <c r="I7" s="2"/>
      <c r="J7" s="2"/>
      <c r="K7" s="2"/>
      <c r="L7" s="3"/>
      <c r="M7" s="2"/>
      <c r="N7" s="2"/>
      <c r="O7" s="2"/>
      <c r="P7" s="2"/>
      <c r="Q7" s="2"/>
      <c r="R7" s="2"/>
      <c r="S7" s="3"/>
      <c r="T7" s="1"/>
      <c r="U7" s="3"/>
      <c r="V7" s="2"/>
      <c r="W7" s="2"/>
      <c r="X7" s="2"/>
      <c r="Y7" s="2"/>
      <c r="Z7" s="67"/>
      <c r="AA7" s="81"/>
      <c r="AB7" s="17"/>
      <c r="AC7" s="17"/>
      <c r="AD7" s="17"/>
      <c r="AE7" s="17"/>
      <c r="AF7" s="17"/>
      <c r="AG7" s="17"/>
      <c r="AH7" s="17"/>
      <c r="AI7" s="17"/>
      <c r="AJ7" s="17"/>
      <c r="AK7" s="17"/>
      <c r="AL7" s="17"/>
      <c r="AM7" s="17"/>
      <c r="AN7" s="17"/>
      <c r="AO7" s="17"/>
      <c r="AP7" s="17"/>
      <c r="AQ7" s="17"/>
    </row>
    <row r="8" spans="1:52" ht="31.5" customHeight="1" x14ac:dyDescent="0.25">
      <c r="A8" s="42" t="s">
        <v>7</v>
      </c>
      <c r="B8" s="66" t="s">
        <v>8</v>
      </c>
      <c r="C8" s="192" t="s">
        <v>9</v>
      </c>
      <c r="D8" s="148"/>
      <c r="E8" s="147" t="s">
        <v>57</v>
      </c>
      <c r="F8" s="148"/>
      <c r="G8" s="192" t="s">
        <v>10</v>
      </c>
      <c r="H8" s="193"/>
      <c r="I8" s="193"/>
      <c r="J8" s="148"/>
      <c r="K8" s="201" t="s">
        <v>11</v>
      </c>
      <c r="L8" s="201"/>
      <c r="M8" s="201"/>
      <c r="N8" s="58" t="s">
        <v>7</v>
      </c>
      <c r="O8" s="61" t="s">
        <v>8</v>
      </c>
      <c r="P8" s="192" t="s">
        <v>9</v>
      </c>
      <c r="Q8" s="193"/>
      <c r="R8" s="147" t="s">
        <v>57</v>
      </c>
      <c r="S8" s="148"/>
      <c r="T8" s="192" t="s">
        <v>10</v>
      </c>
      <c r="U8" s="193"/>
      <c r="V8" s="193"/>
      <c r="W8" s="148"/>
      <c r="X8" s="201" t="s">
        <v>11</v>
      </c>
      <c r="Y8" s="201"/>
      <c r="Z8" s="201"/>
      <c r="AA8" s="69"/>
      <c r="AB8" s="17"/>
      <c r="AC8" s="17"/>
      <c r="AD8" s="17"/>
      <c r="AE8" s="17"/>
      <c r="AF8" s="17"/>
      <c r="AG8" s="17"/>
      <c r="AH8" s="17"/>
      <c r="AI8" s="17"/>
      <c r="AJ8" s="17"/>
      <c r="AK8" s="17"/>
      <c r="AL8" s="17" t="s">
        <v>12</v>
      </c>
      <c r="AM8" s="17" t="s">
        <v>13</v>
      </c>
      <c r="AN8" s="17"/>
      <c r="AO8" s="17"/>
      <c r="AP8" s="17"/>
      <c r="AQ8" s="17"/>
    </row>
    <row r="9" spans="1:52" ht="26.1" customHeight="1" x14ac:dyDescent="0.25">
      <c r="A9" s="20">
        <v>227</v>
      </c>
      <c r="B9" s="5" t="b">
        <v>0</v>
      </c>
      <c r="C9" s="195"/>
      <c r="D9" s="196"/>
      <c r="E9" s="199"/>
      <c r="F9" s="200"/>
      <c r="G9" s="189" t="s">
        <v>38</v>
      </c>
      <c r="H9" s="190"/>
      <c r="I9" s="190"/>
      <c r="J9" s="21"/>
      <c r="K9" s="202" t="s">
        <v>14</v>
      </c>
      <c r="L9" s="203"/>
      <c r="M9" s="6"/>
      <c r="N9" s="4">
        <v>247</v>
      </c>
      <c r="O9" s="7" t="b">
        <v>0</v>
      </c>
      <c r="P9" s="195"/>
      <c r="Q9" s="196"/>
      <c r="R9" s="199"/>
      <c r="S9" s="200"/>
      <c r="T9" s="189" t="s">
        <v>38</v>
      </c>
      <c r="U9" s="190"/>
      <c r="V9" s="190"/>
      <c r="W9" s="21"/>
      <c r="X9" s="204" t="s">
        <v>14</v>
      </c>
      <c r="Y9" s="179"/>
      <c r="Z9" s="6"/>
      <c r="AA9" s="48"/>
      <c r="AL9" t="str">
        <f>J9&amp;M9</f>
        <v/>
      </c>
      <c r="AM9" t="str">
        <f>W9&amp;Z9</f>
        <v/>
      </c>
    </row>
    <row r="10" spans="1:52" ht="3" customHeight="1" x14ac:dyDescent="0.25">
      <c r="A10" s="43"/>
      <c r="B10" s="9"/>
      <c r="C10" s="185"/>
      <c r="D10" s="191"/>
      <c r="E10" s="185"/>
      <c r="F10" s="186"/>
      <c r="G10" s="180"/>
      <c r="H10" s="181"/>
      <c r="I10" s="181"/>
      <c r="J10" s="182"/>
      <c r="K10" s="180"/>
      <c r="L10" s="181"/>
      <c r="M10" s="194"/>
      <c r="N10" s="58"/>
      <c r="O10" s="10"/>
      <c r="P10" s="185"/>
      <c r="Q10" s="191"/>
      <c r="R10" s="185"/>
      <c r="S10" s="186"/>
      <c r="T10" s="180"/>
      <c r="U10" s="181"/>
      <c r="V10" s="181"/>
      <c r="W10" s="182"/>
      <c r="X10" s="180"/>
      <c r="Y10" s="181"/>
      <c r="Z10" s="194"/>
      <c r="AA10" s="48"/>
    </row>
    <row r="11" spans="1:52" ht="26.1" customHeight="1" x14ac:dyDescent="0.25">
      <c r="A11" s="20">
        <v>228</v>
      </c>
      <c r="B11" s="5" t="b">
        <v>0</v>
      </c>
      <c r="C11" s="195"/>
      <c r="D11" s="196"/>
      <c r="E11" s="199"/>
      <c r="F11" s="200"/>
      <c r="G11" s="189" t="s">
        <v>38</v>
      </c>
      <c r="H11" s="190"/>
      <c r="I11" s="190"/>
      <c r="J11" s="21"/>
      <c r="K11" s="197" t="s">
        <v>14</v>
      </c>
      <c r="L11" s="198"/>
      <c r="M11" s="21"/>
      <c r="N11" s="4">
        <v>248</v>
      </c>
      <c r="O11" s="7" t="b">
        <v>0</v>
      </c>
      <c r="P11" s="195"/>
      <c r="Q11" s="196"/>
      <c r="R11" s="199"/>
      <c r="S11" s="200"/>
      <c r="T11" s="189" t="s">
        <v>38</v>
      </c>
      <c r="U11" s="190"/>
      <c r="V11" s="190"/>
      <c r="W11" s="21"/>
      <c r="X11" s="189" t="s">
        <v>14</v>
      </c>
      <c r="Y11" s="190"/>
      <c r="Z11" s="21"/>
      <c r="AA11" s="48"/>
      <c r="AL11" t="str">
        <f>J11&amp;M11</f>
        <v/>
      </c>
      <c r="AM11" t="str">
        <f>W11&amp;Z11</f>
        <v/>
      </c>
    </row>
    <row r="12" spans="1:52" ht="3" customHeight="1" x14ac:dyDescent="0.25">
      <c r="A12" s="43"/>
      <c r="B12" s="9"/>
      <c r="C12" s="185"/>
      <c r="D12" s="191"/>
      <c r="E12" s="71"/>
      <c r="F12" s="72"/>
      <c r="G12" s="180"/>
      <c r="H12" s="181"/>
      <c r="I12" s="181"/>
      <c r="J12" s="182"/>
      <c r="K12" s="180"/>
      <c r="L12" s="181"/>
      <c r="M12" s="194"/>
      <c r="N12" s="58"/>
      <c r="O12" s="10"/>
      <c r="P12" s="185"/>
      <c r="Q12" s="191"/>
      <c r="R12" s="185"/>
      <c r="S12" s="186"/>
      <c r="T12" s="180"/>
      <c r="U12" s="181"/>
      <c r="V12" s="181"/>
      <c r="W12" s="182"/>
      <c r="X12" s="180"/>
      <c r="Y12" s="181"/>
      <c r="Z12" s="194"/>
      <c r="AA12" s="48"/>
      <c r="AL12" t="str">
        <f>J12&amp;M12</f>
        <v/>
      </c>
      <c r="AM12" t="str">
        <f>W12&amp;Z12</f>
        <v/>
      </c>
    </row>
    <row r="13" spans="1:52" ht="26.1" customHeight="1" x14ac:dyDescent="0.25">
      <c r="A13" s="20">
        <v>229</v>
      </c>
      <c r="B13" s="5" t="b">
        <v>0</v>
      </c>
      <c r="C13" s="195"/>
      <c r="D13" s="196"/>
      <c r="E13" s="199"/>
      <c r="F13" s="200"/>
      <c r="G13" s="189" t="s">
        <v>38</v>
      </c>
      <c r="H13" s="190"/>
      <c r="I13" s="190"/>
      <c r="J13" s="21"/>
      <c r="K13" s="202" t="s">
        <v>14</v>
      </c>
      <c r="L13" s="203"/>
      <c r="M13" s="6"/>
      <c r="N13" s="4">
        <v>249</v>
      </c>
      <c r="O13" s="7" t="b">
        <v>0</v>
      </c>
      <c r="P13" s="195"/>
      <c r="Q13" s="196"/>
      <c r="R13" s="199"/>
      <c r="S13" s="200"/>
      <c r="T13" s="189" t="s">
        <v>38</v>
      </c>
      <c r="U13" s="190"/>
      <c r="V13" s="190"/>
      <c r="W13" s="21"/>
      <c r="X13" s="204" t="s">
        <v>14</v>
      </c>
      <c r="Y13" s="179"/>
      <c r="Z13" s="6"/>
      <c r="AA13" s="48"/>
      <c r="AL13" t="str">
        <f>J13&amp;M13</f>
        <v/>
      </c>
      <c r="AM13" t="str">
        <f>W13&amp;Z13</f>
        <v/>
      </c>
    </row>
    <row r="14" spans="1:52" ht="3" customHeight="1" x14ac:dyDescent="0.25">
      <c r="A14" s="43"/>
      <c r="B14" s="9"/>
      <c r="C14" s="185"/>
      <c r="D14" s="191"/>
      <c r="E14" s="185"/>
      <c r="F14" s="186"/>
      <c r="G14" s="180"/>
      <c r="H14" s="181"/>
      <c r="I14" s="181"/>
      <c r="J14" s="182"/>
      <c r="K14" s="180"/>
      <c r="L14" s="181"/>
      <c r="M14" s="194"/>
      <c r="N14" s="58"/>
      <c r="O14" s="10"/>
      <c r="P14" s="185"/>
      <c r="Q14" s="191"/>
      <c r="R14" s="185"/>
      <c r="S14" s="186"/>
      <c r="T14" s="180"/>
      <c r="U14" s="181"/>
      <c r="V14" s="181"/>
      <c r="W14" s="182"/>
      <c r="X14" s="180"/>
      <c r="Y14" s="181"/>
      <c r="Z14" s="194"/>
      <c r="AA14" s="48"/>
    </row>
    <row r="15" spans="1:52" ht="26.1" customHeight="1" x14ac:dyDescent="0.25">
      <c r="A15" s="20">
        <v>230</v>
      </c>
      <c r="B15" s="5" t="b">
        <v>0</v>
      </c>
      <c r="C15" s="195"/>
      <c r="D15" s="196"/>
      <c r="E15" s="199"/>
      <c r="F15" s="200"/>
      <c r="G15" s="189" t="s">
        <v>38</v>
      </c>
      <c r="H15" s="190"/>
      <c r="I15" s="190"/>
      <c r="J15" s="21"/>
      <c r="K15" s="197" t="s">
        <v>14</v>
      </c>
      <c r="L15" s="198"/>
      <c r="M15" s="21"/>
      <c r="N15" s="4">
        <v>250</v>
      </c>
      <c r="O15" s="70" t="b">
        <v>0</v>
      </c>
      <c r="P15" s="195"/>
      <c r="Q15" s="196"/>
      <c r="R15" s="199"/>
      <c r="S15" s="200"/>
      <c r="T15" s="189" t="s">
        <v>38</v>
      </c>
      <c r="U15" s="190"/>
      <c r="V15" s="190"/>
      <c r="W15" s="21"/>
      <c r="X15" s="189" t="s">
        <v>14</v>
      </c>
      <c r="Y15" s="190"/>
      <c r="Z15" s="21"/>
      <c r="AA15" s="48"/>
      <c r="AL15" t="str">
        <f>J15&amp;M15</f>
        <v/>
      </c>
      <c r="AM15" t="str">
        <f>W15&amp;Z15</f>
        <v/>
      </c>
    </row>
    <row r="16" spans="1:52" ht="3" customHeight="1" x14ac:dyDescent="0.25">
      <c r="A16" s="43"/>
      <c r="B16" s="9"/>
      <c r="C16" s="185"/>
      <c r="D16" s="191"/>
      <c r="E16" s="71"/>
      <c r="F16" s="72"/>
      <c r="G16" s="180"/>
      <c r="H16" s="181"/>
      <c r="I16" s="181"/>
      <c r="J16" s="182"/>
      <c r="K16" s="180"/>
      <c r="L16" s="181"/>
      <c r="M16" s="194"/>
      <c r="N16" s="58"/>
      <c r="O16" s="10"/>
      <c r="P16" s="185"/>
      <c r="Q16" s="191"/>
      <c r="R16" s="185"/>
      <c r="S16" s="186"/>
      <c r="T16" s="180"/>
      <c r="U16" s="181"/>
      <c r="V16" s="181"/>
      <c r="W16" s="182"/>
      <c r="X16" s="180"/>
      <c r="Y16" s="181"/>
      <c r="Z16" s="194"/>
      <c r="AA16" s="48"/>
      <c r="AL16" t="str">
        <f>J16&amp;M16</f>
        <v/>
      </c>
      <c r="AM16" t="str">
        <f>W16&amp;Z16</f>
        <v/>
      </c>
    </row>
    <row r="17" spans="1:39" ht="26.1" customHeight="1" x14ac:dyDescent="0.25">
      <c r="A17" s="20">
        <v>231</v>
      </c>
      <c r="B17" s="5" t="b">
        <v>0</v>
      </c>
      <c r="C17" s="195"/>
      <c r="D17" s="196"/>
      <c r="E17" s="199"/>
      <c r="F17" s="200"/>
      <c r="G17" s="189" t="s">
        <v>38</v>
      </c>
      <c r="H17" s="190"/>
      <c r="I17" s="190"/>
      <c r="J17" s="21"/>
      <c r="K17" s="202" t="s">
        <v>14</v>
      </c>
      <c r="L17" s="203"/>
      <c r="M17" s="6"/>
      <c r="N17" s="4">
        <v>251</v>
      </c>
      <c r="O17" s="7" t="b">
        <v>0</v>
      </c>
      <c r="P17" s="195"/>
      <c r="Q17" s="196"/>
      <c r="R17" s="199"/>
      <c r="S17" s="200"/>
      <c r="T17" s="189" t="s">
        <v>38</v>
      </c>
      <c r="U17" s="190"/>
      <c r="V17" s="190"/>
      <c r="W17" s="21"/>
      <c r="X17" s="204" t="s">
        <v>14</v>
      </c>
      <c r="Y17" s="179"/>
      <c r="Z17" s="6"/>
      <c r="AA17" s="48"/>
      <c r="AL17" t="str">
        <f>J17&amp;M17</f>
        <v/>
      </c>
      <c r="AM17" t="str">
        <f>W17&amp;Z17</f>
        <v/>
      </c>
    </row>
    <row r="18" spans="1:39" ht="3" customHeight="1" x14ac:dyDescent="0.25">
      <c r="A18" s="43"/>
      <c r="B18" s="9"/>
      <c r="C18" s="185"/>
      <c r="D18" s="191"/>
      <c r="E18" s="185"/>
      <c r="F18" s="186"/>
      <c r="G18" s="180"/>
      <c r="H18" s="181"/>
      <c r="I18" s="181"/>
      <c r="J18" s="182"/>
      <c r="K18" s="180"/>
      <c r="L18" s="181"/>
      <c r="M18" s="194"/>
      <c r="N18" s="58"/>
      <c r="O18" s="10"/>
      <c r="P18" s="185"/>
      <c r="Q18" s="191"/>
      <c r="R18" s="185"/>
      <c r="S18" s="186"/>
      <c r="T18" s="180"/>
      <c r="U18" s="181"/>
      <c r="V18" s="181"/>
      <c r="W18" s="182"/>
      <c r="X18" s="180"/>
      <c r="Y18" s="181"/>
      <c r="Z18" s="194"/>
      <c r="AA18" s="48"/>
    </row>
    <row r="19" spans="1:39" ht="26.1" customHeight="1" x14ac:dyDescent="0.25">
      <c r="A19" s="20">
        <v>232</v>
      </c>
      <c r="B19" s="5" t="b">
        <v>0</v>
      </c>
      <c r="C19" s="195"/>
      <c r="D19" s="196"/>
      <c r="E19" s="199"/>
      <c r="F19" s="200"/>
      <c r="G19" s="189" t="s">
        <v>38</v>
      </c>
      <c r="H19" s="190"/>
      <c r="I19" s="190"/>
      <c r="J19" s="21"/>
      <c r="K19" s="197" t="s">
        <v>14</v>
      </c>
      <c r="L19" s="198"/>
      <c r="M19" s="21"/>
      <c r="N19" s="4">
        <v>252</v>
      </c>
      <c r="O19" s="7" t="b">
        <v>0</v>
      </c>
      <c r="P19" s="195"/>
      <c r="Q19" s="196"/>
      <c r="R19" s="199"/>
      <c r="S19" s="200"/>
      <c r="T19" s="189" t="s">
        <v>38</v>
      </c>
      <c r="U19" s="190"/>
      <c r="V19" s="190"/>
      <c r="W19" s="21"/>
      <c r="X19" s="189" t="s">
        <v>14</v>
      </c>
      <c r="Y19" s="190"/>
      <c r="Z19" s="21"/>
      <c r="AA19" s="48"/>
      <c r="AL19" t="str">
        <f>J19&amp;M19</f>
        <v/>
      </c>
      <c r="AM19" t="str">
        <f>W19&amp;Z19</f>
        <v/>
      </c>
    </row>
    <row r="20" spans="1:39" ht="3" customHeight="1" x14ac:dyDescent="0.25">
      <c r="A20" s="43"/>
      <c r="B20" s="9"/>
      <c r="C20" s="185"/>
      <c r="D20" s="191"/>
      <c r="E20" s="71"/>
      <c r="F20" s="72"/>
      <c r="G20" s="180"/>
      <c r="H20" s="181"/>
      <c r="I20" s="181"/>
      <c r="J20" s="182"/>
      <c r="K20" s="180"/>
      <c r="L20" s="181"/>
      <c r="M20" s="194"/>
      <c r="N20" s="58"/>
      <c r="O20" s="10"/>
      <c r="P20" s="185"/>
      <c r="Q20" s="191"/>
      <c r="R20" s="185"/>
      <c r="S20" s="186"/>
      <c r="T20" s="180"/>
      <c r="U20" s="181"/>
      <c r="V20" s="181"/>
      <c r="W20" s="182"/>
      <c r="X20" s="180"/>
      <c r="Y20" s="181"/>
      <c r="Z20" s="194"/>
      <c r="AA20" s="48"/>
      <c r="AL20" t="str">
        <f>J20&amp;M20</f>
        <v/>
      </c>
      <c r="AM20" t="str">
        <f>W20&amp;Z20</f>
        <v/>
      </c>
    </row>
    <row r="21" spans="1:39" ht="26.1" customHeight="1" x14ac:dyDescent="0.25">
      <c r="A21" s="20">
        <v>233</v>
      </c>
      <c r="B21" s="5" t="b">
        <v>0</v>
      </c>
      <c r="C21" s="195"/>
      <c r="D21" s="196"/>
      <c r="E21" s="199"/>
      <c r="F21" s="200"/>
      <c r="G21" s="189" t="s">
        <v>38</v>
      </c>
      <c r="H21" s="190"/>
      <c r="I21" s="190"/>
      <c r="J21" s="21"/>
      <c r="K21" s="202" t="s">
        <v>14</v>
      </c>
      <c r="L21" s="203"/>
      <c r="M21" s="6"/>
      <c r="N21" s="4">
        <v>253</v>
      </c>
      <c r="O21" s="7" t="b">
        <v>0</v>
      </c>
      <c r="P21" s="195"/>
      <c r="Q21" s="196"/>
      <c r="R21" s="199"/>
      <c r="S21" s="200"/>
      <c r="T21" s="189" t="s">
        <v>38</v>
      </c>
      <c r="U21" s="190"/>
      <c r="V21" s="190"/>
      <c r="W21" s="21"/>
      <c r="X21" s="204" t="s">
        <v>14</v>
      </c>
      <c r="Y21" s="179"/>
      <c r="Z21" s="6"/>
      <c r="AA21" s="48"/>
      <c r="AL21" t="str">
        <f>J21&amp;M21</f>
        <v/>
      </c>
      <c r="AM21" t="str">
        <f>W21&amp;Z21</f>
        <v/>
      </c>
    </row>
    <row r="22" spans="1:39" ht="3" customHeight="1" x14ac:dyDescent="0.25">
      <c r="A22" s="43">
        <v>34</v>
      </c>
      <c r="B22" s="9"/>
      <c r="C22" s="185"/>
      <c r="D22" s="191"/>
      <c r="E22" s="185"/>
      <c r="F22" s="186"/>
      <c r="G22" s="180"/>
      <c r="H22" s="181"/>
      <c r="I22" s="181"/>
      <c r="J22" s="182"/>
      <c r="K22" s="180"/>
      <c r="L22" s="181"/>
      <c r="M22" s="194"/>
      <c r="N22" s="58"/>
      <c r="O22" s="10"/>
      <c r="P22" s="185"/>
      <c r="Q22" s="191"/>
      <c r="R22" s="185"/>
      <c r="S22" s="186"/>
      <c r="T22" s="180"/>
      <c r="U22" s="181"/>
      <c r="V22" s="181"/>
      <c r="W22" s="182"/>
      <c r="X22" s="180"/>
      <c r="Y22" s="181"/>
      <c r="Z22" s="194"/>
      <c r="AA22" s="48"/>
    </row>
    <row r="23" spans="1:39" ht="26.1" customHeight="1" x14ac:dyDescent="0.25">
      <c r="A23" s="20">
        <v>234</v>
      </c>
      <c r="B23" s="5" t="b">
        <v>0</v>
      </c>
      <c r="C23" s="195"/>
      <c r="D23" s="196"/>
      <c r="E23" s="199"/>
      <c r="F23" s="200"/>
      <c r="G23" s="189" t="s">
        <v>38</v>
      </c>
      <c r="H23" s="190"/>
      <c r="I23" s="190"/>
      <c r="J23" s="21"/>
      <c r="K23" s="197" t="s">
        <v>14</v>
      </c>
      <c r="L23" s="198"/>
      <c r="M23" s="21"/>
      <c r="N23" s="4">
        <v>254</v>
      </c>
      <c r="O23" s="7" t="b">
        <v>0</v>
      </c>
      <c r="P23" s="195"/>
      <c r="Q23" s="196"/>
      <c r="R23" s="199"/>
      <c r="S23" s="200"/>
      <c r="T23" s="189" t="s">
        <v>38</v>
      </c>
      <c r="U23" s="190"/>
      <c r="V23" s="190"/>
      <c r="W23" s="21"/>
      <c r="X23" s="189" t="s">
        <v>14</v>
      </c>
      <c r="Y23" s="190"/>
      <c r="Z23" s="21"/>
      <c r="AA23" s="48"/>
      <c r="AL23" t="str">
        <f>J23&amp;M23</f>
        <v/>
      </c>
      <c r="AM23" t="str">
        <f>W23&amp;Z23</f>
        <v/>
      </c>
    </row>
    <row r="24" spans="1:39" ht="3" customHeight="1" x14ac:dyDescent="0.25">
      <c r="A24" s="43"/>
      <c r="B24" s="9"/>
      <c r="C24" s="185"/>
      <c r="D24" s="191"/>
      <c r="E24" s="71"/>
      <c r="F24" s="72"/>
      <c r="G24" s="180"/>
      <c r="H24" s="181"/>
      <c r="I24" s="181"/>
      <c r="J24" s="182"/>
      <c r="K24" s="180"/>
      <c r="L24" s="181"/>
      <c r="M24" s="194"/>
      <c r="N24" s="58"/>
      <c r="O24" s="10"/>
      <c r="P24" s="185"/>
      <c r="Q24" s="191"/>
      <c r="R24" s="185"/>
      <c r="S24" s="186"/>
      <c r="T24" s="180"/>
      <c r="U24" s="181"/>
      <c r="V24" s="181"/>
      <c r="W24" s="182"/>
      <c r="X24" s="180"/>
      <c r="Y24" s="181"/>
      <c r="Z24" s="194"/>
      <c r="AA24" s="48"/>
      <c r="AL24" t="str">
        <f>J24&amp;M24</f>
        <v/>
      </c>
      <c r="AM24" t="str">
        <f>W24&amp;Z24</f>
        <v/>
      </c>
    </row>
    <row r="25" spans="1:39" ht="26.1" customHeight="1" x14ac:dyDescent="0.25">
      <c r="A25" s="20">
        <v>235</v>
      </c>
      <c r="B25" s="5" t="b">
        <v>0</v>
      </c>
      <c r="C25" s="195"/>
      <c r="D25" s="196"/>
      <c r="E25" s="199"/>
      <c r="F25" s="200"/>
      <c r="G25" s="189" t="s">
        <v>38</v>
      </c>
      <c r="H25" s="190"/>
      <c r="I25" s="190"/>
      <c r="J25" s="21"/>
      <c r="K25" s="202" t="s">
        <v>14</v>
      </c>
      <c r="L25" s="203"/>
      <c r="M25" s="6"/>
      <c r="N25" s="4">
        <v>255</v>
      </c>
      <c r="O25" s="7" t="b">
        <v>0</v>
      </c>
      <c r="P25" s="195"/>
      <c r="Q25" s="196"/>
      <c r="R25" s="199"/>
      <c r="S25" s="200"/>
      <c r="T25" s="189" t="s">
        <v>38</v>
      </c>
      <c r="U25" s="190"/>
      <c r="V25" s="190"/>
      <c r="W25" s="21"/>
      <c r="X25" s="204" t="s">
        <v>14</v>
      </c>
      <c r="Y25" s="179"/>
      <c r="Z25" s="6"/>
      <c r="AA25" s="48"/>
      <c r="AL25" t="str">
        <f>J25&amp;M25</f>
        <v/>
      </c>
      <c r="AM25" t="str">
        <f>W25&amp;Z25</f>
        <v/>
      </c>
    </row>
    <row r="26" spans="1:39" ht="3" customHeight="1" x14ac:dyDescent="0.25">
      <c r="A26" s="43"/>
      <c r="B26" s="9"/>
      <c r="C26" s="185"/>
      <c r="D26" s="191"/>
      <c r="E26" s="185"/>
      <c r="F26" s="186"/>
      <c r="G26" s="180"/>
      <c r="H26" s="181"/>
      <c r="I26" s="181"/>
      <c r="J26" s="182"/>
      <c r="K26" s="180"/>
      <c r="L26" s="181"/>
      <c r="M26" s="194"/>
      <c r="N26" s="58">
        <v>56</v>
      </c>
      <c r="O26" s="10"/>
      <c r="P26" s="185"/>
      <c r="Q26" s="191"/>
      <c r="R26" s="185"/>
      <c r="S26" s="186"/>
      <c r="T26" s="180"/>
      <c r="U26" s="181"/>
      <c r="V26" s="181"/>
      <c r="W26" s="182"/>
      <c r="X26" s="180"/>
      <c r="Y26" s="181"/>
      <c r="Z26" s="194"/>
      <c r="AA26" s="48"/>
    </row>
    <row r="27" spans="1:39" ht="26.1" customHeight="1" x14ac:dyDescent="0.25">
      <c r="A27" s="20">
        <v>236</v>
      </c>
      <c r="B27" s="5" t="b">
        <v>0</v>
      </c>
      <c r="C27" s="195"/>
      <c r="D27" s="196"/>
      <c r="E27" s="199"/>
      <c r="F27" s="200"/>
      <c r="G27" s="189" t="s">
        <v>38</v>
      </c>
      <c r="H27" s="190"/>
      <c r="I27" s="190"/>
      <c r="J27" s="21"/>
      <c r="K27" s="197" t="s">
        <v>14</v>
      </c>
      <c r="L27" s="198"/>
      <c r="M27" s="21"/>
      <c r="N27" s="4">
        <v>256</v>
      </c>
      <c r="O27" s="7" t="b">
        <v>0</v>
      </c>
      <c r="P27" s="195"/>
      <c r="Q27" s="196"/>
      <c r="R27" s="199"/>
      <c r="S27" s="200"/>
      <c r="T27" s="189" t="s">
        <v>38</v>
      </c>
      <c r="U27" s="190"/>
      <c r="V27" s="190"/>
      <c r="W27" s="21"/>
      <c r="X27" s="189" t="s">
        <v>14</v>
      </c>
      <c r="Y27" s="190"/>
      <c r="Z27" s="21"/>
      <c r="AA27" s="48"/>
      <c r="AL27" t="str">
        <f>J27&amp;M27</f>
        <v/>
      </c>
      <c r="AM27" t="str">
        <f>W27&amp;Z27</f>
        <v/>
      </c>
    </row>
    <row r="28" spans="1:39" ht="3" customHeight="1" x14ac:dyDescent="0.25">
      <c r="A28" s="43"/>
      <c r="B28" s="9"/>
      <c r="C28" s="185"/>
      <c r="D28" s="191"/>
      <c r="E28" s="71"/>
      <c r="F28" s="72"/>
      <c r="G28" s="180"/>
      <c r="H28" s="181"/>
      <c r="I28" s="181"/>
      <c r="J28" s="182"/>
      <c r="K28" s="180"/>
      <c r="L28" s="181"/>
      <c r="M28" s="194"/>
      <c r="N28" s="58"/>
      <c r="O28" s="10"/>
      <c r="P28" s="185"/>
      <c r="Q28" s="191"/>
      <c r="R28" s="185"/>
      <c r="S28" s="186"/>
      <c r="T28" s="180"/>
      <c r="U28" s="181"/>
      <c r="V28" s="181"/>
      <c r="W28" s="182"/>
      <c r="X28" s="180"/>
      <c r="Y28" s="181"/>
      <c r="Z28" s="194"/>
      <c r="AA28" s="48"/>
      <c r="AL28" t="str">
        <f>J28&amp;M28</f>
        <v/>
      </c>
      <c r="AM28" t="str">
        <f>W28&amp;Z28</f>
        <v/>
      </c>
    </row>
    <row r="29" spans="1:39" ht="26.1" customHeight="1" x14ac:dyDescent="0.25">
      <c r="A29" s="20">
        <v>237</v>
      </c>
      <c r="B29" s="5" t="b">
        <v>0</v>
      </c>
      <c r="C29" s="195"/>
      <c r="D29" s="196"/>
      <c r="E29" s="199"/>
      <c r="F29" s="200"/>
      <c r="G29" s="189" t="s">
        <v>38</v>
      </c>
      <c r="H29" s="190"/>
      <c r="I29" s="190"/>
      <c r="J29" s="21"/>
      <c r="K29" s="202" t="s">
        <v>14</v>
      </c>
      <c r="L29" s="203"/>
      <c r="M29" s="6"/>
      <c r="N29" s="4">
        <v>257</v>
      </c>
      <c r="O29" s="7" t="b">
        <v>0</v>
      </c>
      <c r="P29" s="195"/>
      <c r="Q29" s="196"/>
      <c r="R29" s="199"/>
      <c r="S29" s="200"/>
      <c r="T29" s="189" t="s">
        <v>38</v>
      </c>
      <c r="U29" s="190"/>
      <c r="V29" s="190"/>
      <c r="W29" s="21"/>
      <c r="X29" s="204" t="s">
        <v>14</v>
      </c>
      <c r="Y29" s="179"/>
      <c r="Z29" s="6"/>
      <c r="AA29" s="48"/>
      <c r="AL29" t="str">
        <f>J29&amp;M29</f>
        <v/>
      </c>
      <c r="AM29" t="str">
        <f>W29&amp;Z29</f>
        <v/>
      </c>
    </row>
    <row r="30" spans="1:39" ht="3" customHeight="1" x14ac:dyDescent="0.25">
      <c r="A30" s="43"/>
      <c r="B30" s="9"/>
      <c r="C30" s="185"/>
      <c r="D30" s="191"/>
      <c r="E30" s="185"/>
      <c r="F30" s="186"/>
      <c r="G30" s="180"/>
      <c r="H30" s="181"/>
      <c r="I30" s="181"/>
      <c r="J30" s="182"/>
      <c r="K30" s="180"/>
      <c r="L30" s="181"/>
      <c r="M30" s="194"/>
      <c r="N30" s="58"/>
      <c r="O30" s="10"/>
      <c r="P30" s="185"/>
      <c r="Q30" s="191"/>
      <c r="R30" s="185"/>
      <c r="S30" s="186"/>
      <c r="T30" s="180"/>
      <c r="U30" s="181"/>
      <c r="V30" s="181"/>
      <c r="W30" s="182"/>
      <c r="X30" s="180"/>
      <c r="Y30" s="181"/>
      <c r="Z30" s="194"/>
      <c r="AA30" s="48"/>
    </row>
    <row r="31" spans="1:39" ht="26.1" customHeight="1" x14ac:dyDescent="0.25">
      <c r="A31" s="20">
        <v>238</v>
      </c>
      <c r="B31" s="5" t="b">
        <v>0</v>
      </c>
      <c r="C31" s="195"/>
      <c r="D31" s="196"/>
      <c r="E31" s="199"/>
      <c r="F31" s="200"/>
      <c r="G31" s="189" t="s">
        <v>38</v>
      </c>
      <c r="H31" s="190"/>
      <c r="I31" s="190"/>
      <c r="J31" s="21"/>
      <c r="K31" s="197" t="s">
        <v>14</v>
      </c>
      <c r="L31" s="198"/>
      <c r="M31" s="21"/>
      <c r="N31" s="4">
        <v>258</v>
      </c>
      <c r="O31" s="7" t="b">
        <v>0</v>
      </c>
      <c r="P31" s="195"/>
      <c r="Q31" s="196"/>
      <c r="R31" s="199"/>
      <c r="S31" s="200"/>
      <c r="T31" s="189" t="s">
        <v>38</v>
      </c>
      <c r="U31" s="190"/>
      <c r="V31" s="190"/>
      <c r="W31" s="21"/>
      <c r="X31" s="189" t="s">
        <v>14</v>
      </c>
      <c r="Y31" s="190"/>
      <c r="Z31" s="21"/>
      <c r="AA31" s="48"/>
      <c r="AL31" t="str">
        <f>J31&amp;M31</f>
        <v/>
      </c>
      <c r="AM31" t="str">
        <f>W31&amp;Z31</f>
        <v/>
      </c>
    </row>
    <row r="32" spans="1:39" ht="3" customHeight="1" x14ac:dyDescent="0.25">
      <c r="A32" s="43"/>
      <c r="B32" s="9"/>
      <c r="C32" s="185"/>
      <c r="D32" s="191"/>
      <c r="E32" s="71"/>
      <c r="F32" s="72"/>
      <c r="G32" s="180"/>
      <c r="H32" s="181"/>
      <c r="I32" s="181"/>
      <c r="J32" s="182"/>
      <c r="K32" s="180"/>
      <c r="L32" s="181"/>
      <c r="M32" s="194"/>
      <c r="N32" s="58"/>
      <c r="O32" s="10"/>
      <c r="P32" s="185"/>
      <c r="Q32" s="191"/>
      <c r="R32" s="185"/>
      <c r="S32" s="186"/>
      <c r="T32" s="180"/>
      <c r="U32" s="181"/>
      <c r="V32" s="181"/>
      <c r="W32" s="182"/>
      <c r="X32" s="180"/>
      <c r="Y32" s="181"/>
      <c r="Z32" s="194"/>
      <c r="AA32" s="48"/>
      <c r="AL32" t="str">
        <f>J32&amp;M32</f>
        <v/>
      </c>
      <c r="AM32" t="str">
        <f>W32&amp;Z32</f>
        <v/>
      </c>
    </row>
    <row r="33" spans="1:39" ht="26.1" customHeight="1" x14ac:dyDescent="0.25">
      <c r="A33" s="20">
        <v>239</v>
      </c>
      <c r="B33" s="5" t="b">
        <v>0</v>
      </c>
      <c r="C33" s="195"/>
      <c r="D33" s="196"/>
      <c r="E33" s="199"/>
      <c r="F33" s="200"/>
      <c r="G33" s="189" t="s">
        <v>38</v>
      </c>
      <c r="H33" s="190"/>
      <c r="I33" s="190"/>
      <c r="J33" s="21"/>
      <c r="K33" s="202" t="s">
        <v>14</v>
      </c>
      <c r="L33" s="203"/>
      <c r="M33" s="6"/>
      <c r="N33" s="4">
        <v>259</v>
      </c>
      <c r="O33" s="7" t="b">
        <v>0</v>
      </c>
      <c r="P33" s="195"/>
      <c r="Q33" s="196"/>
      <c r="R33" s="199"/>
      <c r="S33" s="200"/>
      <c r="T33" s="189" t="s">
        <v>38</v>
      </c>
      <c r="U33" s="190"/>
      <c r="V33" s="190"/>
      <c r="W33" s="21"/>
      <c r="X33" s="204" t="s">
        <v>14</v>
      </c>
      <c r="Y33" s="179"/>
      <c r="Z33" s="6"/>
      <c r="AA33" s="48"/>
      <c r="AL33" t="str">
        <f>J33&amp;M33</f>
        <v/>
      </c>
      <c r="AM33" t="str">
        <f>W33&amp;Z33</f>
        <v/>
      </c>
    </row>
    <row r="34" spans="1:39" ht="3" customHeight="1" x14ac:dyDescent="0.25">
      <c r="A34" s="43"/>
      <c r="B34" s="9"/>
      <c r="C34" s="185"/>
      <c r="D34" s="191"/>
      <c r="E34" s="185"/>
      <c r="F34" s="186"/>
      <c r="G34" s="180"/>
      <c r="H34" s="181"/>
      <c r="I34" s="181"/>
      <c r="J34" s="182"/>
      <c r="K34" s="180"/>
      <c r="L34" s="181"/>
      <c r="M34" s="194"/>
      <c r="N34" s="58"/>
      <c r="O34" s="10"/>
      <c r="P34" s="185"/>
      <c r="Q34" s="191"/>
      <c r="R34" s="185"/>
      <c r="S34" s="186"/>
      <c r="T34" s="180"/>
      <c r="U34" s="181"/>
      <c r="V34" s="181"/>
      <c r="W34" s="182"/>
      <c r="X34" s="180"/>
      <c r="Y34" s="181"/>
      <c r="Z34" s="194"/>
      <c r="AA34" s="48"/>
    </row>
    <row r="35" spans="1:39" ht="26.1" customHeight="1" x14ac:dyDescent="0.25">
      <c r="A35" s="20">
        <v>240</v>
      </c>
      <c r="B35" s="5" t="b">
        <v>0</v>
      </c>
      <c r="C35" s="195"/>
      <c r="D35" s="196"/>
      <c r="E35" s="199"/>
      <c r="F35" s="200"/>
      <c r="G35" s="189" t="s">
        <v>38</v>
      </c>
      <c r="H35" s="190"/>
      <c r="I35" s="190"/>
      <c r="J35" s="21"/>
      <c r="K35" s="197" t="s">
        <v>14</v>
      </c>
      <c r="L35" s="198"/>
      <c r="M35" s="21"/>
      <c r="N35" s="4">
        <v>260</v>
      </c>
      <c r="O35" s="7" t="b">
        <v>0</v>
      </c>
      <c r="P35" s="195"/>
      <c r="Q35" s="196"/>
      <c r="R35" s="199"/>
      <c r="S35" s="200"/>
      <c r="T35" s="189" t="s">
        <v>38</v>
      </c>
      <c r="U35" s="190"/>
      <c r="V35" s="190"/>
      <c r="W35" s="21"/>
      <c r="X35" s="189" t="s">
        <v>14</v>
      </c>
      <c r="Y35" s="190"/>
      <c r="Z35" s="21"/>
      <c r="AA35" s="48"/>
      <c r="AL35" t="str">
        <f>J35&amp;M35</f>
        <v/>
      </c>
      <c r="AM35" t="str">
        <f>W35&amp;Z35</f>
        <v/>
      </c>
    </row>
    <row r="36" spans="1:39" ht="3" customHeight="1" x14ac:dyDescent="0.25">
      <c r="A36" s="43"/>
      <c r="B36" s="9"/>
      <c r="C36" s="185"/>
      <c r="D36" s="191"/>
      <c r="E36" s="71"/>
      <c r="F36" s="72"/>
      <c r="G36" s="180"/>
      <c r="H36" s="181"/>
      <c r="I36" s="181"/>
      <c r="J36" s="182"/>
      <c r="K36" s="180"/>
      <c r="L36" s="181"/>
      <c r="M36" s="194"/>
      <c r="N36" s="58"/>
      <c r="O36" s="10"/>
      <c r="P36" s="185"/>
      <c r="Q36" s="191"/>
      <c r="R36" s="185"/>
      <c r="S36" s="186"/>
      <c r="T36" s="180"/>
      <c r="U36" s="181"/>
      <c r="V36" s="181"/>
      <c r="W36" s="182"/>
      <c r="X36" s="180"/>
      <c r="Y36" s="181"/>
      <c r="Z36" s="194"/>
      <c r="AA36" s="48"/>
      <c r="AL36" t="str">
        <f>J36&amp;M36</f>
        <v/>
      </c>
      <c r="AM36" t="str">
        <f>W36&amp;Z36</f>
        <v/>
      </c>
    </row>
    <row r="37" spans="1:39" ht="26.1" customHeight="1" x14ac:dyDescent="0.25">
      <c r="A37" s="20">
        <v>241</v>
      </c>
      <c r="B37" s="5" t="b">
        <v>0</v>
      </c>
      <c r="C37" s="195"/>
      <c r="D37" s="196"/>
      <c r="E37" s="199"/>
      <c r="F37" s="200"/>
      <c r="G37" s="189" t="s">
        <v>38</v>
      </c>
      <c r="H37" s="190"/>
      <c r="I37" s="190"/>
      <c r="J37" s="21"/>
      <c r="K37" s="202" t="s">
        <v>14</v>
      </c>
      <c r="L37" s="203"/>
      <c r="M37" s="6"/>
      <c r="N37" s="4">
        <v>261</v>
      </c>
      <c r="O37" s="7" t="b">
        <v>0</v>
      </c>
      <c r="P37" s="195"/>
      <c r="Q37" s="196"/>
      <c r="R37" s="199"/>
      <c r="S37" s="200"/>
      <c r="T37" s="189" t="s">
        <v>38</v>
      </c>
      <c r="U37" s="190"/>
      <c r="V37" s="190"/>
      <c r="W37" s="21"/>
      <c r="X37" s="204" t="s">
        <v>14</v>
      </c>
      <c r="Y37" s="179"/>
      <c r="Z37" s="6"/>
      <c r="AA37" s="48"/>
      <c r="AL37" t="str">
        <f>J37&amp;M37</f>
        <v/>
      </c>
      <c r="AM37" t="str">
        <f>W37&amp;Z37</f>
        <v/>
      </c>
    </row>
    <row r="38" spans="1:39" ht="3" customHeight="1" x14ac:dyDescent="0.25">
      <c r="A38" s="43"/>
      <c r="B38" s="9"/>
      <c r="C38" s="185"/>
      <c r="D38" s="191"/>
      <c r="E38" s="185"/>
      <c r="F38" s="186"/>
      <c r="G38" s="180"/>
      <c r="H38" s="181"/>
      <c r="I38" s="181"/>
      <c r="J38" s="182"/>
      <c r="K38" s="180"/>
      <c r="L38" s="181"/>
      <c r="M38" s="194"/>
      <c r="N38" s="58"/>
      <c r="O38" s="10"/>
      <c r="P38" s="185"/>
      <c r="Q38" s="191"/>
      <c r="R38" s="185"/>
      <c r="S38" s="186"/>
      <c r="T38" s="180"/>
      <c r="U38" s="181"/>
      <c r="V38" s="181"/>
      <c r="W38" s="182"/>
      <c r="X38" s="180"/>
      <c r="Y38" s="181"/>
      <c r="Z38" s="194"/>
      <c r="AA38" s="48"/>
    </row>
    <row r="39" spans="1:39" ht="26.1" customHeight="1" x14ac:dyDescent="0.25">
      <c r="A39" s="20">
        <v>242</v>
      </c>
      <c r="B39" s="5" t="b">
        <v>0</v>
      </c>
      <c r="C39" s="195"/>
      <c r="D39" s="196"/>
      <c r="E39" s="199"/>
      <c r="F39" s="200"/>
      <c r="G39" s="189" t="s">
        <v>38</v>
      </c>
      <c r="H39" s="190"/>
      <c r="I39" s="190"/>
      <c r="J39" s="21"/>
      <c r="K39" s="197" t="s">
        <v>14</v>
      </c>
      <c r="L39" s="198"/>
      <c r="M39" s="21"/>
      <c r="N39" s="4">
        <v>262</v>
      </c>
      <c r="O39" s="7" t="b">
        <v>0</v>
      </c>
      <c r="P39" s="195"/>
      <c r="Q39" s="196"/>
      <c r="R39" s="199"/>
      <c r="S39" s="200"/>
      <c r="T39" s="189" t="s">
        <v>38</v>
      </c>
      <c r="U39" s="190"/>
      <c r="V39" s="190"/>
      <c r="W39" s="21"/>
      <c r="X39" s="189" t="s">
        <v>14</v>
      </c>
      <c r="Y39" s="190"/>
      <c r="Z39" s="21"/>
      <c r="AA39" s="48"/>
      <c r="AL39" t="str">
        <f>J39&amp;M39</f>
        <v/>
      </c>
      <c r="AM39" t="str">
        <f>W39&amp;Z39</f>
        <v/>
      </c>
    </row>
    <row r="40" spans="1:39" ht="3" customHeight="1" x14ac:dyDescent="0.25">
      <c r="A40" s="43"/>
      <c r="B40" s="9"/>
      <c r="C40" s="185"/>
      <c r="D40" s="191"/>
      <c r="E40" s="71"/>
      <c r="F40" s="72"/>
      <c r="G40" s="180"/>
      <c r="H40" s="181"/>
      <c r="I40" s="181"/>
      <c r="J40" s="182"/>
      <c r="K40" s="180"/>
      <c r="L40" s="181"/>
      <c r="M40" s="194"/>
      <c r="N40" s="58"/>
      <c r="O40" s="10"/>
      <c r="P40" s="185"/>
      <c r="Q40" s="191"/>
      <c r="R40" s="185"/>
      <c r="S40" s="186"/>
      <c r="T40" s="180"/>
      <c r="U40" s="181"/>
      <c r="V40" s="181"/>
      <c r="W40" s="182"/>
      <c r="X40" s="180"/>
      <c r="Y40" s="181"/>
      <c r="Z40" s="194"/>
      <c r="AA40" s="48"/>
      <c r="AL40" t="str">
        <f>J40&amp;M40</f>
        <v/>
      </c>
      <c r="AM40" t="str">
        <f>W40&amp;Z40</f>
        <v/>
      </c>
    </row>
    <row r="41" spans="1:39" ht="26.1" customHeight="1" x14ac:dyDescent="0.25">
      <c r="A41" s="20">
        <v>243</v>
      </c>
      <c r="B41" s="5" t="b">
        <v>0</v>
      </c>
      <c r="C41" s="195"/>
      <c r="D41" s="196"/>
      <c r="E41" s="199"/>
      <c r="F41" s="200"/>
      <c r="G41" s="189" t="s">
        <v>38</v>
      </c>
      <c r="H41" s="190"/>
      <c r="I41" s="190"/>
      <c r="J41" s="21"/>
      <c r="K41" s="202" t="s">
        <v>14</v>
      </c>
      <c r="L41" s="203"/>
      <c r="M41" s="6"/>
      <c r="N41" s="4">
        <v>263</v>
      </c>
      <c r="O41" s="7" t="b">
        <v>0</v>
      </c>
      <c r="P41" s="195"/>
      <c r="Q41" s="196"/>
      <c r="R41" s="199"/>
      <c r="S41" s="200"/>
      <c r="T41" s="189" t="s">
        <v>38</v>
      </c>
      <c r="U41" s="190"/>
      <c r="V41" s="190"/>
      <c r="W41" s="21"/>
      <c r="X41" s="204" t="s">
        <v>14</v>
      </c>
      <c r="Y41" s="179"/>
      <c r="Z41" s="6"/>
      <c r="AA41" s="48"/>
      <c r="AL41" t="str">
        <f>J41&amp;M41</f>
        <v/>
      </c>
      <c r="AM41" t="str">
        <f>W41&amp;Z41</f>
        <v/>
      </c>
    </row>
    <row r="42" spans="1:39" ht="3" customHeight="1" x14ac:dyDescent="0.25">
      <c r="A42" s="43"/>
      <c r="B42" s="9"/>
      <c r="C42" s="185"/>
      <c r="D42" s="191"/>
      <c r="E42" s="185"/>
      <c r="F42" s="186"/>
      <c r="G42" s="180"/>
      <c r="H42" s="181"/>
      <c r="I42" s="181"/>
      <c r="J42" s="182"/>
      <c r="K42" s="180"/>
      <c r="L42" s="181"/>
      <c r="M42" s="194"/>
      <c r="N42" s="58"/>
      <c r="O42" s="10"/>
      <c r="P42" s="185"/>
      <c r="Q42" s="191"/>
      <c r="R42" s="185"/>
      <c r="S42" s="186"/>
      <c r="T42" s="180"/>
      <c r="U42" s="181"/>
      <c r="V42" s="181"/>
      <c r="W42" s="182"/>
      <c r="X42" s="180"/>
      <c r="Y42" s="181"/>
      <c r="Z42" s="194"/>
      <c r="AA42" s="48"/>
    </row>
    <row r="43" spans="1:39" ht="26.1" customHeight="1" x14ac:dyDescent="0.25">
      <c r="A43" s="20">
        <v>244</v>
      </c>
      <c r="B43" s="5" t="b">
        <v>0</v>
      </c>
      <c r="C43" s="195"/>
      <c r="D43" s="196"/>
      <c r="E43" s="199"/>
      <c r="F43" s="200"/>
      <c r="G43" s="189" t="s">
        <v>38</v>
      </c>
      <c r="H43" s="190"/>
      <c r="I43" s="190"/>
      <c r="J43" s="21"/>
      <c r="K43" s="197" t="s">
        <v>14</v>
      </c>
      <c r="L43" s="198"/>
      <c r="M43" s="21"/>
      <c r="N43" s="4">
        <v>264</v>
      </c>
      <c r="O43" s="7" t="b">
        <v>0</v>
      </c>
      <c r="P43" s="195"/>
      <c r="Q43" s="196"/>
      <c r="R43" s="199"/>
      <c r="S43" s="200"/>
      <c r="T43" s="189" t="s">
        <v>38</v>
      </c>
      <c r="U43" s="190"/>
      <c r="V43" s="190"/>
      <c r="W43" s="21"/>
      <c r="X43" s="189" t="s">
        <v>14</v>
      </c>
      <c r="Y43" s="190"/>
      <c r="Z43" s="21"/>
      <c r="AA43" s="48"/>
      <c r="AL43" t="str">
        <f>J43&amp;M43</f>
        <v/>
      </c>
      <c r="AM43" t="str">
        <f>W43&amp;Z43</f>
        <v/>
      </c>
    </row>
    <row r="44" spans="1:39" ht="3" customHeight="1" x14ac:dyDescent="0.25">
      <c r="A44" s="43"/>
      <c r="B44" s="9"/>
      <c r="C44" s="185"/>
      <c r="D44" s="191"/>
      <c r="E44" s="71"/>
      <c r="F44" s="72"/>
      <c r="G44" s="180"/>
      <c r="H44" s="181"/>
      <c r="I44" s="181"/>
      <c r="J44" s="182"/>
      <c r="K44" s="180"/>
      <c r="L44" s="181"/>
      <c r="M44" s="194"/>
      <c r="N44" s="58"/>
      <c r="O44" s="10"/>
      <c r="P44" s="185"/>
      <c r="Q44" s="191"/>
      <c r="R44" s="185"/>
      <c r="S44" s="186"/>
      <c r="T44" s="180"/>
      <c r="U44" s="181"/>
      <c r="V44" s="181"/>
      <c r="W44" s="182"/>
      <c r="X44" s="180"/>
      <c r="Y44" s="181"/>
      <c r="Z44" s="194"/>
      <c r="AA44" s="48"/>
      <c r="AL44" t="str">
        <f>J44&amp;M44</f>
        <v/>
      </c>
      <c r="AM44" t="str">
        <f>W44&amp;Z44</f>
        <v/>
      </c>
    </row>
    <row r="45" spans="1:39" ht="26.1" customHeight="1" x14ac:dyDescent="0.25">
      <c r="A45" s="20">
        <v>245</v>
      </c>
      <c r="B45" s="5" t="b">
        <v>0</v>
      </c>
      <c r="C45" s="195"/>
      <c r="D45" s="196"/>
      <c r="E45" s="199"/>
      <c r="F45" s="200"/>
      <c r="G45" s="189" t="s">
        <v>38</v>
      </c>
      <c r="H45" s="190"/>
      <c r="I45" s="190"/>
      <c r="J45" s="21"/>
      <c r="K45" s="202" t="s">
        <v>14</v>
      </c>
      <c r="L45" s="203"/>
      <c r="M45" s="6"/>
      <c r="N45" s="4">
        <v>265</v>
      </c>
      <c r="O45" s="7" t="b">
        <v>0</v>
      </c>
      <c r="P45" s="195"/>
      <c r="Q45" s="196"/>
      <c r="R45" s="199"/>
      <c r="S45" s="200"/>
      <c r="T45" s="189" t="s">
        <v>38</v>
      </c>
      <c r="U45" s="190"/>
      <c r="V45" s="190"/>
      <c r="W45" s="21"/>
      <c r="X45" s="204" t="s">
        <v>14</v>
      </c>
      <c r="Y45" s="179"/>
      <c r="Z45" s="6"/>
      <c r="AA45" s="48"/>
      <c r="AL45" t="str">
        <f>J45&amp;M45</f>
        <v/>
      </c>
      <c r="AM45" t="str">
        <f>W45&amp;Z45</f>
        <v/>
      </c>
    </row>
    <row r="46" spans="1:39" ht="3" customHeight="1" x14ac:dyDescent="0.25">
      <c r="A46" s="43"/>
      <c r="B46" s="9"/>
      <c r="C46" s="185"/>
      <c r="D46" s="191"/>
      <c r="E46" s="185"/>
      <c r="F46" s="186"/>
      <c r="G46" s="180"/>
      <c r="H46" s="181"/>
      <c r="I46" s="181"/>
      <c r="J46" s="182"/>
      <c r="K46" s="180"/>
      <c r="L46" s="181"/>
      <c r="M46" s="194"/>
      <c r="N46" s="58"/>
      <c r="O46" s="10"/>
      <c r="P46" s="185"/>
      <c r="Q46" s="191"/>
      <c r="R46" s="185"/>
      <c r="S46" s="186"/>
      <c r="T46" s="180"/>
      <c r="U46" s="181"/>
      <c r="V46" s="181"/>
      <c r="W46" s="182"/>
      <c r="X46" s="180"/>
      <c r="Y46" s="181"/>
      <c r="Z46" s="194"/>
      <c r="AA46" s="48"/>
    </row>
    <row r="47" spans="1:39" ht="26.1" customHeight="1" x14ac:dyDescent="0.25">
      <c r="A47" s="20">
        <v>246</v>
      </c>
      <c r="B47" s="5" t="b">
        <v>0</v>
      </c>
      <c r="C47" s="195"/>
      <c r="D47" s="196"/>
      <c r="E47" s="199"/>
      <c r="F47" s="200"/>
      <c r="G47" s="189" t="s">
        <v>38</v>
      </c>
      <c r="H47" s="190"/>
      <c r="I47" s="190"/>
      <c r="J47" s="21"/>
      <c r="K47" s="197" t="s">
        <v>14</v>
      </c>
      <c r="L47" s="198"/>
      <c r="M47" s="21"/>
      <c r="N47" s="4">
        <v>266</v>
      </c>
      <c r="O47" s="7" t="b">
        <v>0</v>
      </c>
      <c r="P47" s="195"/>
      <c r="Q47" s="196"/>
      <c r="R47" s="199"/>
      <c r="S47" s="200"/>
      <c r="T47" s="189" t="s">
        <v>38</v>
      </c>
      <c r="U47" s="190"/>
      <c r="V47" s="190"/>
      <c r="W47" s="21"/>
      <c r="X47" s="189" t="s">
        <v>14</v>
      </c>
      <c r="Y47" s="190"/>
      <c r="Z47" s="21"/>
      <c r="AA47" s="48"/>
      <c r="AL47" t="str">
        <f>J47&amp;M47</f>
        <v/>
      </c>
      <c r="AM47" t="str">
        <f>W47&amp;Z47</f>
        <v/>
      </c>
    </row>
    <row r="48" spans="1:39" ht="3" customHeight="1" x14ac:dyDescent="0.25">
      <c r="A48" s="43"/>
      <c r="B48" s="9"/>
      <c r="C48" s="185"/>
      <c r="D48" s="191"/>
      <c r="E48" s="71"/>
      <c r="F48" s="72"/>
      <c r="G48" s="180"/>
      <c r="H48" s="181"/>
      <c r="I48" s="181"/>
      <c r="J48" s="182"/>
      <c r="K48" s="180"/>
      <c r="L48" s="181"/>
      <c r="M48" s="194"/>
      <c r="N48" s="58"/>
      <c r="O48" s="10"/>
      <c r="P48" s="185"/>
      <c r="Q48" s="191"/>
      <c r="R48" s="185"/>
      <c r="S48" s="186"/>
      <c r="T48" s="180"/>
      <c r="U48" s="181"/>
      <c r="V48" s="181"/>
      <c r="W48" s="182"/>
      <c r="X48" s="180"/>
      <c r="Y48" s="181"/>
      <c r="Z48" s="194"/>
      <c r="AA48" s="48"/>
      <c r="AL48" t="str">
        <f>J48&amp;M48</f>
        <v/>
      </c>
      <c r="AM48" t="str">
        <f>W48&amp;Z48</f>
        <v/>
      </c>
    </row>
    <row r="50" spans="1:38" hidden="1" x14ac:dyDescent="0.25">
      <c r="A50" t="s">
        <v>62</v>
      </c>
    </row>
    <row r="51" spans="1:38" ht="12.75" hidden="1" customHeight="1" x14ac:dyDescent="0.25">
      <c r="C51" t="s">
        <v>15</v>
      </c>
      <c r="G51" t="s">
        <v>65</v>
      </c>
      <c r="P51" s="176" t="s">
        <v>58</v>
      </c>
      <c r="Q51" s="176"/>
      <c r="W51" t="s">
        <v>16</v>
      </c>
    </row>
    <row r="52" spans="1:38" s="12" customFormat="1" ht="12.75" hidden="1" customHeight="1" x14ac:dyDescent="0.25">
      <c r="A52"/>
      <c r="B52"/>
      <c r="C52">
        <v>1</v>
      </c>
      <c r="D52">
        <f>COUNTIF($C$9:$C$47,"&lt;500")</f>
        <v>0</v>
      </c>
      <c r="E52"/>
      <c r="F52"/>
      <c r="G52" s="90" t="s">
        <v>66</v>
      </c>
      <c r="H52"/>
      <c r="I52"/>
      <c r="J52"/>
      <c r="K52"/>
      <c r="L52"/>
      <c r="M52"/>
      <c r="N52"/>
      <c r="O52"/>
      <c r="P52">
        <v>1</v>
      </c>
      <c r="Q52">
        <f>COUNTIF($P$9:$P$47,"&lt;500")</f>
        <v>0</v>
      </c>
      <c r="R52"/>
      <c r="S52"/>
      <c r="T52"/>
      <c r="U52"/>
      <c r="V52"/>
      <c r="W52" s="177">
        <f t="shared" ref="W52:W58" si="0">SUM(D52+Q52)</f>
        <v>0</v>
      </c>
      <c r="X52" s="177"/>
      <c r="Y52"/>
      <c r="Z52"/>
      <c r="AA52" s="50"/>
      <c r="AB52"/>
      <c r="AC52"/>
      <c r="AD52"/>
      <c r="AE52"/>
      <c r="AF52"/>
      <c r="AG52"/>
      <c r="AH52"/>
      <c r="AK52"/>
      <c r="AL52"/>
    </row>
    <row r="53" spans="1:38" s="12" customFormat="1" ht="12.75" hidden="1" customHeight="1" x14ac:dyDescent="0.25">
      <c r="A53"/>
      <c r="B53"/>
      <c r="C53">
        <v>2</v>
      </c>
      <c r="D53" s="13">
        <f>COUNTIF($C$9:$C$47,"&gt;=500")-COUNTIF($C$9:$C$47,"&gt;549")</f>
        <v>0</v>
      </c>
      <c r="E53" s="13"/>
      <c r="F53" s="13"/>
      <c r="G53" t="s">
        <v>67</v>
      </c>
      <c r="H53"/>
      <c r="I53"/>
      <c r="J53"/>
      <c r="K53"/>
      <c r="L53"/>
      <c r="M53"/>
      <c r="N53"/>
      <c r="O53"/>
      <c r="P53">
        <v>2</v>
      </c>
      <c r="Q53" s="13">
        <f>COUNTIF($P$9:$P$47,"&gt;=500")-COUNTIF($P$9:$P$47,"&gt;549")</f>
        <v>0</v>
      </c>
      <c r="R53" s="13"/>
      <c r="S53" s="13"/>
      <c r="T53"/>
      <c r="U53"/>
      <c r="V53"/>
      <c r="W53" s="177">
        <f t="shared" si="0"/>
        <v>0</v>
      </c>
      <c r="X53" s="177"/>
      <c r="Y53"/>
      <c r="Z53"/>
      <c r="AA53" s="50"/>
      <c r="AB53"/>
      <c r="AC53"/>
      <c r="AD53"/>
      <c r="AE53"/>
      <c r="AF53" s="13"/>
      <c r="AG53"/>
      <c r="AH53"/>
      <c r="AK53"/>
      <c r="AL53"/>
    </row>
    <row r="54" spans="1:38" s="12" customFormat="1" ht="12.75" hidden="1" customHeight="1" x14ac:dyDescent="0.25">
      <c r="A54"/>
      <c r="B54"/>
      <c r="C54">
        <v>3</v>
      </c>
      <c r="D54" s="13">
        <f>COUNTIF($C$9:$C$47,"&gt;=550")-COUNTIF($C$9:$C$47,"&gt;599")</f>
        <v>0</v>
      </c>
      <c r="E54" s="13"/>
      <c r="F54" s="13"/>
      <c r="G54" t="s">
        <v>64</v>
      </c>
      <c r="H54"/>
      <c r="I54"/>
      <c r="J54"/>
      <c r="K54"/>
      <c r="L54"/>
      <c r="M54"/>
      <c r="N54"/>
      <c r="O54"/>
      <c r="P54">
        <v>3</v>
      </c>
      <c r="Q54" s="13">
        <f>COUNTIF($P$9:$P$47,"&gt;=550")-COUNTIF($P$9:$P$47,"&gt;599")</f>
        <v>0</v>
      </c>
      <c r="R54" s="13"/>
      <c r="S54" s="13"/>
      <c r="T54"/>
      <c r="U54"/>
      <c r="V54"/>
      <c r="W54" s="177">
        <f t="shared" si="0"/>
        <v>0</v>
      </c>
      <c r="X54" s="177"/>
      <c r="Y54"/>
      <c r="Z54"/>
      <c r="AA54" s="50"/>
      <c r="AB54"/>
      <c r="AC54"/>
      <c r="AD54"/>
      <c r="AE54"/>
      <c r="AF54" s="13"/>
      <c r="AG54"/>
      <c r="AH54"/>
      <c r="AK54"/>
      <c r="AL54"/>
    </row>
    <row r="55" spans="1:38" s="12" customFormat="1" ht="12.75" hidden="1" customHeight="1" x14ac:dyDescent="0.25">
      <c r="A55"/>
      <c r="B55"/>
      <c r="C55">
        <v>4</v>
      </c>
      <c r="D55" s="13">
        <f>COUNTIF($C$9:$C$47,"&gt;=600")-COUNTIF($C$9:$C$47,"&gt;900")</f>
        <v>0</v>
      </c>
      <c r="E55" s="13"/>
      <c r="F55" s="13"/>
      <c r="G55" t="s">
        <v>63</v>
      </c>
      <c r="H55"/>
      <c r="I55"/>
      <c r="J55"/>
      <c r="K55"/>
      <c r="L55"/>
      <c r="M55"/>
      <c r="N55"/>
      <c r="O55"/>
      <c r="P55">
        <v>4</v>
      </c>
      <c r="Q55" s="13">
        <f>COUNTIF($P$9:$P$47,"&gt;=600")-COUNTIF($P$9:$P$47,"&gt;900")</f>
        <v>0</v>
      </c>
      <c r="R55" s="13"/>
      <c r="S55" s="13"/>
      <c r="T55"/>
      <c r="U55"/>
      <c r="V55"/>
      <c r="W55" s="177">
        <f t="shared" si="0"/>
        <v>0</v>
      </c>
      <c r="X55" s="177"/>
      <c r="Y55"/>
      <c r="Z55"/>
      <c r="AA55" s="50"/>
      <c r="AB55"/>
      <c r="AC55"/>
      <c r="AD55"/>
      <c r="AE55"/>
      <c r="AF55" s="13"/>
      <c r="AG55"/>
      <c r="AH55"/>
      <c r="AK55"/>
      <c r="AL55"/>
    </row>
    <row r="56" spans="1:38" s="12" customFormat="1" ht="12.75" hidden="1" customHeight="1" x14ac:dyDescent="0.25">
      <c r="A56"/>
      <c r="B56"/>
      <c r="C56">
        <v>5</v>
      </c>
      <c r="D56" s="13">
        <f>COUNTIF($C$9:$C$47,"&gt;=901")-COUNTIF($C$9:$C$47,"&gt;1000")</f>
        <v>0</v>
      </c>
      <c r="E56" s="13"/>
      <c r="F56" s="13"/>
      <c r="G56" t="s">
        <v>68</v>
      </c>
      <c r="H56"/>
      <c r="I56"/>
      <c r="J56"/>
      <c r="K56"/>
      <c r="L56"/>
      <c r="M56"/>
      <c r="N56"/>
      <c r="O56"/>
      <c r="P56">
        <v>5</v>
      </c>
      <c r="Q56" s="13">
        <f>COUNTIF($P$9:$P$47,"&gt;=901")-COUNTIF($P$9:$P$47,"&gt;1000")</f>
        <v>0</v>
      </c>
      <c r="R56" s="13"/>
      <c r="S56" s="13"/>
      <c r="T56"/>
      <c r="U56"/>
      <c r="V56"/>
      <c r="W56" s="177">
        <f t="shared" si="0"/>
        <v>0</v>
      </c>
      <c r="X56" s="177"/>
      <c r="Y56"/>
      <c r="Z56"/>
      <c r="AA56" s="50"/>
      <c r="AB56"/>
      <c r="AC56"/>
      <c r="AD56"/>
      <c r="AE56"/>
      <c r="AF56" s="13"/>
      <c r="AG56"/>
      <c r="AH56"/>
      <c r="AK56"/>
      <c r="AL56"/>
    </row>
    <row r="57" spans="1:38" s="12" customFormat="1" hidden="1" x14ac:dyDescent="0.25">
      <c r="A57"/>
      <c r="B57"/>
      <c r="C57">
        <v>6</v>
      </c>
      <c r="D57" s="13">
        <f>COUNTIF($C$9:$C$47,"&gt;=1001")-COUNTIF($C$9:$C$47,"&gt;1050")</f>
        <v>0</v>
      </c>
      <c r="E57"/>
      <c r="F57"/>
      <c r="G57" s="90" t="s">
        <v>69</v>
      </c>
      <c r="H57"/>
      <c r="I57"/>
      <c r="J57"/>
      <c r="K57"/>
      <c r="L57"/>
      <c r="M57"/>
      <c r="N57"/>
      <c r="O57"/>
      <c r="P57">
        <v>6</v>
      </c>
      <c r="Q57" s="13">
        <f>COUNTIF($P$9:$P$47,"&gt;=1001")-COUNTIF($P$9:$P$47,"&gt;1050")</f>
        <v>0</v>
      </c>
      <c r="R57"/>
      <c r="S57"/>
      <c r="T57"/>
      <c r="U57"/>
      <c r="V57"/>
      <c r="W57" s="177">
        <f t="shared" si="0"/>
        <v>0</v>
      </c>
      <c r="X57" s="177"/>
      <c r="Y57"/>
      <c r="Z57"/>
      <c r="AA57" s="50"/>
      <c r="AB57"/>
      <c r="AC57"/>
      <c r="AD57"/>
      <c r="AE57"/>
      <c r="AF57"/>
      <c r="AG57"/>
      <c r="AH57"/>
      <c r="AK57"/>
      <c r="AL57"/>
    </row>
    <row r="58" spans="1:38" hidden="1" x14ac:dyDescent="0.25">
      <c r="C58">
        <v>7</v>
      </c>
      <c r="D58">
        <f>COUNTIF($C$9:$C$47,"&gt;1050")</f>
        <v>0</v>
      </c>
      <c r="G58" s="90" t="s">
        <v>70</v>
      </c>
      <c r="P58">
        <v>7</v>
      </c>
      <c r="Q58">
        <f>COUNTIF($P$9:$P$47,"&gt;1050")</f>
        <v>0</v>
      </c>
      <c r="W58" s="177">
        <f t="shared" si="0"/>
        <v>0</v>
      </c>
      <c r="X58" s="177"/>
    </row>
    <row r="59" spans="1:38" hidden="1" x14ac:dyDescent="0.25">
      <c r="G59" s="90"/>
      <c r="W59" s="89"/>
      <c r="X59" s="89"/>
    </row>
    <row r="60" spans="1:38" hidden="1" x14ac:dyDescent="0.25">
      <c r="A60" t="s">
        <v>61</v>
      </c>
      <c r="AE60" s="176"/>
      <c r="AF60" s="176"/>
      <c r="AG60" s="176"/>
    </row>
    <row r="61" spans="1:38" hidden="1" x14ac:dyDescent="0.25">
      <c r="C61" t="s">
        <v>17</v>
      </c>
      <c r="P61" t="s">
        <v>17</v>
      </c>
      <c r="W61" t="s">
        <v>18</v>
      </c>
    </row>
    <row r="62" spans="1:38" hidden="1" x14ac:dyDescent="0.25">
      <c r="C62" s="176">
        <f>COUNTIF(B9:B47,"=TRUE")</f>
        <v>0</v>
      </c>
      <c r="D62" s="176"/>
      <c r="E62" s="88"/>
      <c r="F62" s="88"/>
      <c r="M62" s="14"/>
      <c r="O62" s="14"/>
      <c r="P62" s="176">
        <f>COUNTIF(O9:O47,"=TRUE")</f>
        <v>0</v>
      </c>
      <c r="Q62" s="176"/>
      <c r="R62" s="88"/>
      <c r="S62" s="88"/>
      <c r="W62" s="176">
        <f>SUM(C62+P62)</f>
        <v>0</v>
      </c>
      <c r="X62" s="176"/>
    </row>
  </sheetData>
  <sheetProtection password="CA83" sheet="1" objects="1" scenarios="1"/>
  <mergeCells count="341">
    <mergeCell ref="AE60:AG60"/>
    <mergeCell ref="W52:X52"/>
    <mergeCell ref="W53:X53"/>
    <mergeCell ref="W54:X54"/>
    <mergeCell ref="W55:X55"/>
    <mergeCell ref="W56:X56"/>
    <mergeCell ref="W57:X57"/>
    <mergeCell ref="T47:V47"/>
    <mergeCell ref="X47:Y47"/>
    <mergeCell ref="C48:D48"/>
    <mergeCell ref="G48:J48"/>
    <mergeCell ref="K48:M48"/>
    <mergeCell ref="P48:Q48"/>
    <mergeCell ref="T48:W48"/>
    <mergeCell ref="X48:Z48"/>
    <mergeCell ref="C47:D47"/>
    <mergeCell ref="E47:F47"/>
    <mergeCell ref="G47:I47"/>
    <mergeCell ref="K47:L47"/>
    <mergeCell ref="P47:Q47"/>
    <mergeCell ref="R47:S47"/>
    <mergeCell ref="R48:S48"/>
    <mergeCell ref="T45:V45"/>
    <mergeCell ref="X45:Y45"/>
    <mergeCell ref="C46:D46"/>
    <mergeCell ref="E46:F46"/>
    <mergeCell ref="G46:J46"/>
    <mergeCell ref="K46:M46"/>
    <mergeCell ref="P46:Q46"/>
    <mergeCell ref="R46:S46"/>
    <mergeCell ref="T46:W46"/>
    <mergeCell ref="X46:Z46"/>
    <mergeCell ref="C45:D45"/>
    <mergeCell ref="E45:F45"/>
    <mergeCell ref="G45:I45"/>
    <mergeCell ref="K45:L45"/>
    <mergeCell ref="P45:Q45"/>
    <mergeCell ref="R45:S45"/>
    <mergeCell ref="T43:V43"/>
    <mergeCell ref="X43:Y43"/>
    <mergeCell ref="C44:D44"/>
    <mergeCell ref="G44:J44"/>
    <mergeCell ref="K44:M44"/>
    <mergeCell ref="P44:Q44"/>
    <mergeCell ref="T44:W44"/>
    <mergeCell ref="X44:Z44"/>
    <mergeCell ref="C43:D43"/>
    <mergeCell ref="E43:F43"/>
    <mergeCell ref="G43:I43"/>
    <mergeCell ref="K43:L43"/>
    <mergeCell ref="P43:Q43"/>
    <mergeCell ref="R43:S43"/>
    <mergeCell ref="R44:S44"/>
    <mergeCell ref="T41:V41"/>
    <mergeCell ref="X41:Y41"/>
    <mergeCell ref="C42:D42"/>
    <mergeCell ref="E42:F42"/>
    <mergeCell ref="G42:J42"/>
    <mergeCell ref="K42:M42"/>
    <mergeCell ref="P42:Q42"/>
    <mergeCell ref="R42:S42"/>
    <mergeCell ref="T42:W42"/>
    <mergeCell ref="X42:Z42"/>
    <mergeCell ref="C41:D41"/>
    <mergeCell ref="E41:F41"/>
    <mergeCell ref="G41:I41"/>
    <mergeCell ref="K41:L41"/>
    <mergeCell ref="P41:Q41"/>
    <mergeCell ref="R41:S41"/>
    <mergeCell ref="T39:V39"/>
    <mergeCell ref="X39:Y39"/>
    <mergeCell ref="C40:D40"/>
    <mergeCell ref="G40:J40"/>
    <mergeCell ref="K40:M40"/>
    <mergeCell ref="P40:Q40"/>
    <mergeCell ref="T40:W40"/>
    <mergeCell ref="X40:Z40"/>
    <mergeCell ref="C39:D39"/>
    <mergeCell ref="E39:F39"/>
    <mergeCell ref="G39:I39"/>
    <mergeCell ref="K39:L39"/>
    <mergeCell ref="P39:Q39"/>
    <mergeCell ref="R39:S39"/>
    <mergeCell ref="R40:S40"/>
    <mergeCell ref="T37:V37"/>
    <mergeCell ref="X37:Y37"/>
    <mergeCell ref="C38:D38"/>
    <mergeCell ref="E38:F38"/>
    <mergeCell ref="G38:J38"/>
    <mergeCell ref="K38:M38"/>
    <mergeCell ref="P38:Q38"/>
    <mergeCell ref="R38:S38"/>
    <mergeCell ref="T38:W38"/>
    <mergeCell ref="X38:Z38"/>
    <mergeCell ref="C37:D37"/>
    <mergeCell ref="E37:F37"/>
    <mergeCell ref="G37:I37"/>
    <mergeCell ref="K37:L37"/>
    <mergeCell ref="P37:Q37"/>
    <mergeCell ref="R37:S37"/>
    <mergeCell ref="T35:V35"/>
    <mergeCell ref="X35:Y35"/>
    <mergeCell ref="C36:D36"/>
    <mergeCell ref="G36:J36"/>
    <mergeCell ref="K36:M36"/>
    <mergeCell ref="P36:Q36"/>
    <mergeCell ref="T36:W36"/>
    <mergeCell ref="X36:Z36"/>
    <mergeCell ref="C35:D35"/>
    <mergeCell ref="E35:F35"/>
    <mergeCell ref="G35:I35"/>
    <mergeCell ref="K35:L35"/>
    <mergeCell ref="P35:Q35"/>
    <mergeCell ref="R35:S35"/>
    <mergeCell ref="R36:S36"/>
    <mergeCell ref="T33:V33"/>
    <mergeCell ref="X33:Y33"/>
    <mergeCell ref="C34:D34"/>
    <mergeCell ref="E34:F34"/>
    <mergeCell ref="G34:J34"/>
    <mergeCell ref="K34:M34"/>
    <mergeCell ref="P34:Q34"/>
    <mergeCell ref="R34:S34"/>
    <mergeCell ref="T34:W34"/>
    <mergeCell ref="X34:Z34"/>
    <mergeCell ref="C33:D33"/>
    <mergeCell ref="E33:F33"/>
    <mergeCell ref="G33:I33"/>
    <mergeCell ref="K33:L33"/>
    <mergeCell ref="P33:Q33"/>
    <mergeCell ref="R33:S33"/>
    <mergeCell ref="T31:V31"/>
    <mergeCell ref="X31:Y31"/>
    <mergeCell ref="C32:D32"/>
    <mergeCell ref="G32:J32"/>
    <mergeCell ref="K32:M32"/>
    <mergeCell ref="P32:Q32"/>
    <mergeCell ref="T32:W32"/>
    <mergeCell ref="X32:Z32"/>
    <mergeCell ref="C31:D31"/>
    <mergeCell ref="E31:F31"/>
    <mergeCell ref="G31:I31"/>
    <mergeCell ref="K31:L31"/>
    <mergeCell ref="P31:Q31"/>
    <mergeCell ref="R31:S31"/>
    <mergeCell ref="R32:S32"/>
    <mergeCell ref="T29:V29"/>
    <mergeCell ref="X29:Y29"/>
    <mergeCell ref="C30:D30"/>
    <mergeCell ref="E30:F30"/>
    <mergeCell ref="G30:J30"/>
    <mergeCell ref="K30:M30"/>
    <mergeCell ref="P30:Q30"/>
    <mergeCell ref="R30:S30"/>
    <mergeCell ref="T30:W30"/>
    <mergeCell ref="X30:Z30"/>
    <mergeCell ref="C29:D29"/>
    <mergeCell ref="E29:F29"/>
    <mergeCell ref="G29:I29"/>
    <mergeCell ref="K29:L29"/>
    <mergeCell ref="P29:Q29"/>
    <mergeCell ref="R29:S29"/>
    <mergeCell ref="T27:V27"/>
    <mergeCell ref="X27:Y27"/>
    <mergeCell ref="C28:D28"/>
    <mergeCell ref="G28:J28"/>
    <mergeCell ref="K28:M28"/>
    <mergeCell ref="P28:Q28"/>
    <mergeCell ref="T28:W28"/>
    <mergeCell ref="X28:Z28"/>
    <mergeCell ref="C27:D27"/>
    <mergeCell ref="E27:F27"/>
    <mergeCell ref="G27:I27"/>
    <mergeCell ref="K27:L27"/>
    <mergeCell ref="P27:Q27"/>
    <mergeCell ref="R27:S27"/>
    <mergeCell ref="R28:S28"/>
    <mergeCell ref="T25:V25"/>
    <mergeCell ref="X25:Y25"/>
    <mergeCell ref="C26:D26"/>
    <mergeCell ref="E26:F26"/>
    <mergeCell ref="G26:J26"/>
    <mergeCell ref="K26:M26"/>
    <mergeCell ref="P26:Q26"/>
    <mergeCell ref="R26:S26"/>
    <mergeCell ref="T26:W26"/>
    <mergeCell ref="X26:Z26"/>
    <mergeCell ref="C25:D25"/>
    <mergeCell ref="E25:F25"/>
    <mergeCell ref="G25:I25"/>
    <mergeCell ref="K25:L25"/>
    <mergeCell ref="P25:Q25"/>
    <mergeCell ref="R25:S25"/>
    <mergeCell ref="T23:V23"/>
    <mergeCell ref="X23:Y23"/>
    <mergeCell ref="C24:D24"/>
    <mergeCell ref="G24:J24"/>
    <mergeCell ref="K24:M24"/>
    <mergeCell ref="P24:Q24"/>
    <mergeCell ref="T24:W24"/>
    <mergeCell ref="X24:Z24"/>
    <mergeCell ref="C23:D23"/>
    <mergeCell ref="E23:F23"/>
    <mergeCell ref="G23:I23"/>
    <mergeCell ref="K23:L23"/>
    <mergeCell ref="P23:Q23"/>
    <mergeCell ref="R23:S23"/>
    <mergeCell ref="R24:S24"/>
    <mergeCell ref="T21:V21"/>
    <mergeCell ref="X21:Y21"/>
    <mergeCell ref="C22:D22"/>
    <mergeCell ref="E22:F22"/>
    <mergeCell ref="G22:J22"/>
    <mergeCell ref="K22:M22"/>
    <mergeCell ref="P22:Q22"/>
    <mergeCell ref="R22:S22"/>
    <mergeCell ref="T22:W22"/>
    <mergeCell ref="X22:Z22"/>
    <mergeCell ref="C21:D21"/>
    <mergeCell ref="E21:F21"/>
    <mergeCell ref="G21:I21"/>
    <mergeCell ref="K21:L21"/>
    <mergeCell ref="P21:Q21"/>
    <mergeCell ref="R21:S21"/>
    <mergeCell ref="T19:V19"/>
    <mergeCell ref="X19:Y19"/>
    <mergeCell ref="C20:D20"/>
    <mergeCell ref="G20:J20"/>
    <mergeCell ref="K20:M20"/>
    <mergeCell ref="P20:Q20"/>
    <mergeCell ref="T20:W20"/>
    <mergeCell ref="X20:Z20"/>
    <mergeCell ref="C19:D19"/>
    <mergeCell ref="E19:F19"/>
    <mergeCell ref="G19:I19"/>
    <mergeCell ref="K19:L19"/>
    <mergeCell ref="P19:Q19"/>
    <mergeCell ref="R19:S19"/>
    <mergeCell ref="R20:S20"/>
    <mergeCell ref="T17:V17"/>
    <mergeCell ref="X17:Y17"/>
    <mergeCell ref="C18:D18"/>
    <mergeCell ref="E18:F18"/>
    <mergeCell ref="G18:J18"/>
    <mergeCell ref="K18:M18"/>
    <mergeCell ref="P18:Q18"/>
    <mergeCell ref="R18:S18"/>
    <mergeCell ref="T18:W18"/>
    <mergeCell ref="X18:Z18"/>
    <mergeCell ref="C17:D17"/>
    <mergeCell ref="E17:F17"/>
    <mergeCell ref="G17:I17"/>
    <mergeCell ref="K17:L17"/>
    <mergeCell ref="P17:Q17"/>
    <mergeCell ref="R17:S17"/>
    <mergeCell ref="T15:V15"/>
    <mergeCell ref="X15:Y15"/>
    <mergeCell ref="C16:D16"/>
    <mergeCell ref="G16:J16"/>
    <mergeCell ref="K16:M16"/>
    <mergeCell ref="P16:Q16"/>
    <mergeCell ref="T16:W16"/>
    <mergeCell ref="X16:Z16"/>
    <mergeCell ref="C15:D15"/>
    <mergeCell ref="E15:F15"/>
    <mergeCell ref="G15:I15"/>
    <mergeCell ref="K15:L15"/>
    <mergeCell ref="P15:Q15"/>
    <mergeCell ref="R15:S15"/>
    <mergeCell ref="R16:S16"/>
    <mergeCell ref="C14:D14"/>
    <mergeCell ref="E14:F14"/>
    <mergeCell ref="G14:J14"/>
    <mergeCell ref="K14:M14"/>
    <mergeCell ref="P14:Q14"/>
    <mergeCell ref="R14:S14"/>
    <mergeCell ref="T14:W14"/>
    <mergeCell ref="X14:Z14"/>
    <mergeCell ref="C13:D13"/>
    <mergeCell ref="E13:F13"/>
    <mergeCell ref="G13:I13"/>
    <mergeCell ref="K13:L13"/>
    <mergeCell ref="P13:Q13"/>
    <mergeCell ref="R13:S13"/>
    <mergeCell ref="C10:D10"/>
    <mergeCell ref="E10:F10"/>
    <mergeCell ref="G10:J10"/>
    <mergeCell ref="K10:M10"/>
    <mergeCell ref="P10:Q10"/>
    <mergeCell ref="R10:S10"/>
    <mergeCell ref="R12:S12"/>
    <mergeCell ref="T13:V13"/>
    <mergeCell ref="X13:Y13"/>
    <mergeCell ref="C9:D9"/>
    <mergeCell ref="E9:F9"/>
    <mergeCell ref="G9:I9"/>
    <mergeCell ref="K9:L9"/>
    <mergeCell ref="P9:Q9"/>
    <mergeCell ref="R9:S9"/>
    <mergeCell ref="T9:V9"/>
    <mergeCell ref="X9:Y9"/>
    <mergeCell ref="C12:D12"/>
    <mergeCell ref="G12:J12"/>
    <mergeCell ref="K12:M12"/>
    <mergeCell ref="P12:Q12"/>
    <mergeCell ref="T12:W12"/>
    <mergeCell ref="X12:Z12"/>
    <mergeCell ref="T10:W10"/>
    <mergeCell ref="X10:Z10"/>
    <mergeCell ref="C11:D11"/>
    <mergeCell ref="E11:F11"/>
    <mergeCell ref="G11:I11"/>
    <mergeCell ref="K11:L11"/>
    <mergeCell ref="P11:Q11"/>
    <mergeCell ref="R11:S11"/>
    <mergeCell ref="T11:V11"/>
    <mergeCell ref="X11:Y11"/>
    <mergeCell ref="P51:Q51"/>
    <mergeCell ref="W58:X58"/>
    <mergeCell ref="C62:D62"/>
    <mergeCell ref="P62:Q62"/>
    <mergeCell ref="W62:X62"/>
    <mergeCell ref="A2:Z2"/>
    <mergeCell ref="A4:H4"/>
    <mergeCell ref="I4:P4"/>
    <mergeCell ref="Q4:U4"/>
    <mergeCell ref="V4:Z4"/>
    <mergeCell ref="A5:H5"/>
    <mergeCell ref="I5:P5"/>
    <mergeCell ref="Q5:U5"/>
    <mergeCell ref="V5:Z5"/>
    <mergeCell ref="F6:L6"/>
    <mergeCell ref="P6:U6"/>
    <mergeCell ref="C8:D8"/>
    <mergeCell ref="E8:F8"/>
    <mergeCell ref="G8:J8"/>
    <mergeCell ref="K8:M8"/>
    <mergeCell ref="P8:Q8"/>
    <mergeCell ref="R8:S8"/>
    <mergeCell ref="T8:W8"/>
    <mergeCell ref="X8:Z8"/>
  </mergeCells>
  <dataValidations count="4">
    <dataValidation type="whole" allowBlank="1" showInputMessage="1" showErrorMessage="1" error="Weight must be between 400 and 1400" sqref="C11:D11 C9:D9 P11:Q11 P13:Q13 C15:D15 C13:D13 P15:Q15 P17:Q17 C19:D19 C17:D17 P19:Q19 P21:Q21 C23:D23 C21:D21 P23:Q23 P25:Q25 C27:D27 C25:D25 P27:Q27 P29:Q29 C31:D31 C29:D29 P31:Q31 P33:Q33 C35:D35 C33:D33 P35:Q35 P37:Q37 C39:D39 C37:D37 P39:Q39 P41:Q41 C43:D43 C41:D41 P43:Q43 P45:Q45 C47:D47 C45:D45 P47:Q47 P9:Q9">
      <formula1>400</formula1>
      <formula2>1400</formula2>
    </dataValidation>
    <dataValidation type="list" allowBlank="1" showInputMessage="1" showErrorMessage="1" error="Yield must be between 0 and 5" sqref="M9 Z9 M11 Z11 M13 Z13 M15 Z15 M17 Z17 M19 Z19 M21 Z21 M23 Z23 M25 Z25 M27 Z27 M29 Z29 M31 Z31 M33 Z33 M35 Z35 M37 Z37 M39 Z39 M41 Z41 M43 Z43 M45 Z45 M47 Z47">
      <formula1>"0, 1, 2, 3, 4, 5"</formula1>
    </dataValidation>
    <dataValidation type="list" allowBlank="1" showInputMessage="1" showErrorMessage="1" error="Entry must be upper case P C SE S or NG (no grade)" sqref="J9 J11 W11 W9 J13 J15 W15 W13 J17 J19 W19 W17 J21 J23 W23 W21 J25 J27 W27 W25 J29 J31 W31 W29 J33 J35 W35 W33 J37 J39 W39 W37 J41 J43 W43 W41 J45 J47 W47 W45">
      <formula1>" P, C, SE, S, NG"</formula1>
    </dataValidation>
    <dataValidation type="whole" allowBlank="1" showInputMessage="1" showErrorMessage="1" error="Weight must be between 400 and 1200" sqref="P16:Q16 C12:F12 C16:F16 P20:Q20 P24:Q24 C20:F20 P28:Q28 C24:F24 P32:Q32 C28:F28 C32:F32 P36:Q36 P40:Q40 C36:F36 C40:F40 P44:Q44 P12:Q12 C44:F44 C48:F48 P48:Q48">
      <formula1>400</formula1>
      <formula2>1400</formula2>
    </dataValidation>
  </dataValidations>
  <printOptions horizontalCentered="1"/>
  <pageMargins left="0.2" right="0.2" top="0.5" bottom="0.5"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1</xdr:col>
                    <xdr:colOff>22860</xdr:colOff>
                    <xdr:row>10</xdr:row>
                    <xdr:rowOff>60960</xdr:rowOff>
                  </from>
                  <to>
                    <xdr:col>2</xdr:col>
                    <xdr:colOff>38100</xdr:colOff>
                    <xdr:row>10</xdr:row>
                    <xdr:rowOff>274320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14</xdr:col>
                    <xdr:colOff>30480</xdr:colOff>
                    <xdr:row>8</xdr:row>
                    <xdr:rowOff>251460</xdr:rowOff>
                  </from>
                  <to>
                    <xdr:col>15</xdr:col>
                    <xdr:colOff>7620</xdr:colOff>
                    <xdr:row>12</xdr:row>
                    <xdr:rowOff>83820</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1</xdr:col>
                    <xdr:colOff>22860</xdr:colOff>
                    <xdr:row>7</xdr:row>
                    <xdr:rowOff>373380</xdr:rowOff>
                  </from>
                  <to>
                    <xdr:col>1</xdr:col>
                    <xdr:colOff>259080</xdr:colOff>
                    <xdr:row>9</xdr:row>
                    <xdr:rowOff>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14</xdr:col>
                    <xdr:colOff>30480</xdr:colOff>
                    <xdr:row>7</xdr:row>
                    <xdr:rowOff>297180</xdr:rowOff>
                  </from>
                  <to>
                    <xdr:col>14</xdr:col>
                    <xdr:colOff>266700</xdr:colOff>
                    <xdr:row>10</xdr:row>
                    <xdr:rowOff>76200</xdr:rowOff>
                  </to>
                </anchor>
              </controlPr>
            </control>
          </mc:Choice>
        </mc:AlternateContent>
        <mc:AlternateContent xmlns:mc="http://schemas.openxmlformats.org/markup-compatibility/2006">
          <mc:Choice Requires="x14">
            <control shapeId="25605" r:id="rId8" name="Check Box 5">
              <controlPr locked="0" defaultSize="0" autoFill="0" autoLine="0" autoPict="0">
                <anchor moveWithCells="1">
                  <from>
                    <xdr:col>1</xdr:col>
                    <xdr:colOff>22860</xdr:colOff>
                    <xdr:row>14</xdr:row>
                    <xdr:rowOff>60960</xdr:rowOff>
                  </from>
                  <to>
                    <xdr:col>2</xdr:col>
                    <xdr:colOff>38100</xdr:colOff>
                    <xdr:row>14</xdr:row>
                    <xdr:rowOff>274320</xdr:rowOff>
                  </to>
                </anchor>
              </controlPr>
            </control>
          </mc:Choice>
        </mc:AlternateContent>
        <mc:AlternateContent xmlns:mc="http://schemas.openxmlformats.org/markup-compatibility/2006">
          <mc:Choice Requires="x14">
            <control shapeId="25606" r:id="rId9" name="Check Box 6">
              <controlPr locked="0" defaultSize="0" autoFill="0" autoLine="0" autoPict="0">
                <anchor moveWithCells="1">
                  <from>
                    <xdr:col>1</xdr:col>
                    <xdr:colOff>22860</xdr:colOff>
                    <xdr:row>11</xdr:row>
                    <xdr:rowOff>22860</xdr:rowOff>
                  </from>
                  <to>
                    <xdr:col>1</xdr:col>
                    <xdr:colOff>259080</xdr:colOff>
                    <xdr:row>13</xdr:row>
                    <xdr:rowOff>7620</xdr:rowOff>
                  </to>
                </anchor>
              </controlPr>
            </control>
          </mc:Choice>
        </mc:AlternateContent>
        <mc:AlternateContent xmlns:mc="http://schemas.openxmlformats.org/markup-compatibility/2006">
          <mc:Choice Requires="x14">
            <control shapeId="25607" r:id="rId10" name="Check Box 7">
              <controlPr locked="0" defaultSize="0" autoFill="0" autoLine="0" autoPict="0">
                <anchor moveWithCells="1">
                  <from>
                    <xdr:col>14</xdr:col>
                    <xdr:colOff>30480</xdr:colOff>
                    <xdr:row>10</xdr:row>
                    <xdr:rowOff>251460</xdr:rowOff>
                  </from>
                  <to>
                    <xdr:col>14</xdr:col>
                    <xdr:colOff>266700</xdr:colOff>
                    <xdr:row>14</xdr:row>
                    <xdr:rowOff>68580</xdr:rowOff>
                  </to>
                </anchor>
              </controlPr>
            </control>
          </mc:Choice>
        </mc:AlternateContent>
        <mc:AlternateContent xmlns:mc="http://schemas.openxmlformats.org/markup-compatibility/2006">
          <mc:Choice Requires="x14">
            <control shapeId="25608" r:id="rId11" name="Check Box 8">
              <controlPr locked="0" defaultSize="0" autoFill="0" autoLine="0" autoPict="0">
                <anchor moveWithCells="1">
                  <from>
                    <xdr:col>1</xdr:col>
                    <xdr:colOff>22860</xdr:colOff>
                    <xdr:row>18</xdr:row>
                    <xdr:rowOff>60960</xdr:rowOff>
                  </from>
                  <to>
                    <xdr:col>2</xdr:col>
                    <xdr:colOff>38100</xdr:colOff>
                    <xdr:row>18</xdr:row>
                    <xdr:rowOff>274320</xdr:rowOff>
                  </to>
                </anchor>
              </controlPr>
            </control>
          </mc:Choice>
        </mc:AlternateContent>
        <mc:AlternateContent xmlns:mc="http://schemas.openxmlformats.org/markup-compatibility/2006">
          <mc:Choice Requires="x14">
            <control shapeId="25609" r:id="rId12" name="Check Box 9">
              <controlPr locked="0" defaultSize="0" autoFill="0" autoLine="0" autoPict="0">
                <anchor moveWithCells="1">
                  <from>
                    <xdr:col>14</xdr:col>
                    <xdr:colOff>30480</xdr:colOff>
                    <xdr:row>16</xdr:row>
                    <xdr:rowOff>251460</xdr:rowOff>
                  </from>
                  <to>
                    <xdr:col>15</xdr:col>
                    <xdr:colOff>7620</xdr:colOff>
                    <xdr:row>20</xdr:row>
                    <xdr:rowOff>83820</xdr:rowOff>
                  </to>
                </anchor>
              </controlPr>
            </control>
          </mc:Choice>
        </mc:AlternateContent>
        <mc:AlternateContent xmlns:mc="http://schemas.openxmlformats.org/markup-compatibility/2006">
          <mc:Choice Requires="x14">
            <control shapeId="25610" r:id="rId13" name="Check Box 10">
              <controlPr locked="0" defaultSize="0" autoFill="0" autoLine="0" autoPict="0">
                <anchor moveWithCells="1">
                  <from>
                    <xdr:col>1</xdr:col>
                    <xdr:colOff>22860</xdr:colOff>
                    <xdr:row>15</xdr:row>
                    <xdr:rowOff>22860</xdr:rowOff>
                  </from>
                  <to>
                    <xdr:col>1</xdr:col>
                    <xdr:colOff>259080</xdr:colOff>
                    <xdr:row>17</xdr:row>
                    <xdr:rowOff>7620</xdr:rowOff>
                  </to>
                </anchor>
              </controlPr>
            </control>
          </mc:Choice>
        </mc:AlternateContent>
        <mc:AlternateContent xmlns:mc="http://schemas.openxmlformats.org/markup-compatibility/2006">
          <mc:Choice Requires="x14">
            <control shapeId="25611" r:id="rId14" name="Check Box 11">
              <controlPr locked="0" defaultSize="0" autoFill="0" autoLine="0" autoPict="0">
                <anchor moveWithCells="1">
                  <from>
                    <xdr:col>14</xdr:col>
                    <xdr:colOff>30480</xdr:colOff>
                    <xdr:row>14</xdr:row>
                    <xdr:rowOff>266700</xdr:rowOff>
                  </from>
                  <to>
                    <xdr:col>14</xdr:col>
                    <xdr:colOff>266700</xdr:colOff>
                    <xdr:row>18</xdr:row>
                    <xdr:rowOff>83820</xdr:rowOff>
                  </to>
                </anchor>
              </controlPr>
            </control>
          </mc:Choice>
        </mc:AlternateContent>
        <mc:AlternateContent xmlns:mc="http://schemas.openxmlformats.org/markup-compatibility/2006">
          <mc:Choice Requires="x14">
            <control shapeId="25612" r:id="rId15" name="Check Box 12">
              <controlPr locked="0" defaultSize="0" autoFill="0" autoLine="0" autoPict="0">
                <anchor moveWithCells="1">
                  <from>
                    <xdr:col>1</xdr:col>
                    <xdr:colOff>22860</xdr:colOff>
                    <xdr:row>22</xdr:row>
                    <xdr:rowOff>60960</xdr:rowOff>
                  </from>
                  <to>
                    <xdr:col>2</xdr:col>
                    <xdr:colOff>38100</xdr:colOff>
                    <xdr:row>22</xdr:row>
                    <xdr:rowOff>274320</xdr:rowOff>
                  </to>
                </anchor>
              </controlPr>
            </control>
          </mc:Choice>
        </mc:AlternateContent>
        <mc:AlternateContent xmlns:mc="http://schemas.openxmlformats.org/markup-compatibility/2006">
          <mc:Choice Requires="x14">
            <control shapeId="25613" r:id="rId16" name="Check Box 13">
              <controlPr locked="0" defaultSize="0" autoFill="0" autoLine="0" autoPict="0">
                <anchor moveWithCells="1">
                  <from>
                    <xdr:col>1</xdr:col>
                    <xdr:colOff>22860</xdr:colOff>
                    <xdr:row>19</xdr:row>
                    <xdr:rowOff>22860</xdr:rowOff>
                  </from>
                  <to>
                    <xdr:col>1</xdr:col>
                    <xdr:colOff>259080</xdr:colOff>
                    <xdr:row>21</xdr:row>
                    <xdr:rowOff>7620</xdr:rowOff>
                  </to>
                </anchor>
              </controlPr>
            </control>
          </mc:Choice>
        </mc:AlternateContent>
        <mc:AlternateContent xmlns:mc="http://schemas.openxmlformats.org/markup-compatibility/2006">
          <mc:Choice Requires="x14">
            <control shapeId="25614" r:id="rId17" name="Check Box 14">
              <controlPr locked="0" defaultSize="0" autoFill="0" autoLine="0" autoPict="0">
                <anchor moveWithCells="1">
                  <from>
                    <xdr:col>14</xdr:col>
                    <xdr:colOff>30480</xdr:colOff>
                    <xdr:row>18</xdr:row>
                    <xdr:rowOff>266700</xdr:rowOff>
                  </from>
                  <to>
                    <xdr:col>14</xdr:col>
                    <xdr:colOff>266700</xdr:colOff>
                    <xdr:row>22</xdr:row>
                    <xdr:rowOff>83820</xdr:rowOff>
                  </to>
                </anchor>
              </controlPr>
            </control>
          </mc:Choice>
        </mc:AlternateContent>
        <mc:AlternateContent xmlns:mc="http://schemas.openxmlformats.org/markup-compatibility/2006">
          <mc:Choice Requires="x14">
            <control shapeId="25615" r:id="rId18" name="Check Box 15">
              <controlPr locked="0" defaultSize="0" autoFill="0" autoLine="0" autoPict="0">
                <anchor moveWithCells="1">
                  <from>
                    <xdr:col>1</xdr:col>
                    <xdr:colOff>22860</xdr:colOff>
                    <xdr:row>26</xdr:row>
                    <xdr:rowOff>45720</xdr:rowOff>
                  </from>
                  <to>
                    <xdr:col>2</xdr:col>
                    <xdr:colOff>38100</xdr:colOff>
                    <xdr:row>26</xdr:row>
                    <xdr:rowOff>266700</xdr:rowOff>
                  </to>
                </anchor>
              </controlPr>
            </control>
          </mc:Choice>
        </mc:AlternateContent>
        <mc:AlternateContent xmlns:mc="http://schemas.openxmlformats.org/markup-compatibility/2006">
          <mc:Choice Requires="x14">
            <control shapeId="25616" r:id="rId19" name="Check Box 16">
              <controlPr locked="0" defaultSize="0" autoFill="0" autoLine="0" autoPict="0">
                <anchor moveWithCells="1">
                  <from>
                    <xdr:col>14</xdr:col>
                    <xdr:colOff>30480</xdr:colOff>
                    <xdr:row>24</xdr:row>
                    <xdr:rowOff>251460</xdr:rowOff>
                  </from>
                  <to>
                    <xdr:col>15</xdr:col>
                    <xdr:colOff>7620</xdr:colOff>
                    <xdr:row>28</xdr:row>
                    <xdr:rowOff>83820</xdr:rowOff>
                  </to>
                </anchor>
              </controlPr>
            </control>
          </mc:Choice>
        </mc:AlternateContent>
        <mc:AlternateContent xmlns:mc="http://schemas.openxmlformats.org/markup-compatibility/2006">
          <mc:Choice Requires="x14">
            <control shapeId="25617" r:id="rId20" name="Check Box 17">
              <controlPr locked="0" defaultSize="0" autoFill="0" autoLine="0" autoPict="0">
                <anchor moveWithCells="1">
                  <from>
                    <xdr:col>1</xdr:col>
                    <xdr:colOff>22860</xdr:colOff>
                    <xdr:row>23</xdr:row>
                    <xdr:rowOff>22860</xdr:rowOff>
                  </from>
                  <to>
                    <xdr:col>1</xdr:col>
                    <xdr:colOff>259080</xdr:colOff>
                    <xdr:row>25</xdr:row>
                    <xdr:rowOff>7620</xdr:rowOff>
                  </to>
                </anchor>
              </controlPr>
            </control>
          </mc:Choice>
        </mc:AlternateContent>
        <mc:AlternateContent xmlns:mc="http://schemas.openxmlformats.org/markup-compatibility/2006">
          <mc:Choice Requires="x14">
            <control shapeId="25618" r:id="rId21" name="Check Box 18">
              <controlPr locked="0" defaultSize="0" autoFill="0" autoLine="0" autoPict="0">
                <anchor moveWithCells="1">
                  <from>
                    <xdr:col>14</xdr:col>
                    <xdr:colOff>30480</xdr:colOff>
                    <xdr:row>22</xdr:row>
                    <xdr:rowOff>266700</xdr:rowOff>
                  </from>
                  <to>
                    <xdr:col>14</xdr:col>
                    <xdr:colOff>266700</xdr:colOff>
                    <xdr:row>26</xdr:row>
                    <xdr:rowOff>83820</xdr:rowOff>
                  </to>
                </anchor>
              </controlPr>
            </control>
          </mc:Choice>
        </mc:AlternateContent>
        <mc:AlternateContent xmlns:mc="http://schemas.openxmlformats.org/markup-compatibility/2006">
          <mc:Choice Requires="x14">
            <control shapeId="25619" r:id="rId22" name="Check Box 19">
              <controlPr locked="0" defaultSize="0" autoFill="0" autoLine="0" autoPict="0">
                <anchor moveWithCells="1">
                  <from>
                    <xdr:col>1</xdr:col>
                    <xdr:colOff>22860</xdr:colOff>
                    <xdr:row>30</xdr:row>
                    <xdr:rowOff>45720</xdr:rowOff>
                  </from>
                  <to>
                    <xdr:col>2</xdr:col>
                    <xdr:colOff>38100</xdr:colOff>
                    <xdr:row>30</xdr:row>
                    <xdr:rowOff>266700</xdr:rowOff>
                  </to>
                </anchor>
              </controlPr>
            </control>
          </mc:Choice>
        </mc:AlternateContent>
        <mc:AlternateContent xmlns:mc="http://schemas.openxmlformats.org/markup-compatibility/2006">
          <mc:Choice Requires="x14">
            <control shapeId="25620" r:id="rId23" name="Check Box 20">
              <controlPr locked="0" defaultSize="0" autoFill="0" autoLine="0" autoPict="0">
                <anchor moveWithCells="1">
                  <from>
                    <xdr:col>1</xdr:col>
                    <xdr:colOff>22860</xdr:colOff>
                    <xdr:row>27</xdr:row>
                    <xdr:rowOff>22860</xdr:rowOff>
                  </from>
                  <to>
                    <xdr:col>1</xdr:col>
                    <xdr:colOff>259080</xdr:colOff>
                    <xdr:row>29</xdr:row>
                    <xdr:rowOff>7620</xdr:rowOff>
                  </to>
                </anchor>
              </controlPr>
            </control>
          </mc:Choice>
        </mc:AlternateContent>
        <mc:AlternateContent xmlns:mc="http://schemas.openxmlformats.org/markup-compatibility/2006">
          <mc:Choice Requires="x14">
            <control shapeId="25621" r:id="rId24" name="Check Box 21">
              <controlPr locked="0" defaultSize="0" autoFill="0" autoLine="0" autoPict="0">
                <anchor moveWithCells="1">
                  <from>
                    <xdr:col>14</xdr:col>
                    <xdr:colOff>30480</xdr:colOff>
                    <xdr:row>26</xdr:row>
                    <xdr:rowOff>266700</xdr:rowOff>
                  </from>
                  <to>
                    <xdr:col>14</xdr:col>
                    <xdr:colOff>266700</xdr:colOff>
                    <xdr:row>30</xdr:row>
                    <xdr:rowOff>83820</xdr:rowOff>
                  </to>
                </anchor>
              </controlPr>
            </control>
          </mc:Choice>
        </mc:AlternateContent>
        <mc:AlternateContent xmlns:mc="http://schemas.openxmlformats.org/markup-compatibility/2006">
          <mc:Choice Requires="x14">
            <control shapeId="25622" r:id="rId25" name="Check Box 22">
              <controlPr locked="0" defaultSize="0" autoFill="0" autoLine="0" autoPict="0">
                <anchor moveWithCells="1">
                  <from>
                    <xdr:col>1</xdr:col>
                    <xdr:colOff>22860</xdr:colOff>
                    <xdr:row>34</xdr:row>
                    <xdr:rowOff>45720</xdr:rowOff>
                  </from>
                  <to>
                    <xdr:col>2</xdr:col>
                    <xdr:colOff>38100</xdr:colOff>
                    <xdr:row>34</xdr:row>
                    <xdr:rowOff>266700</xdr:rowOff>
                  </to>
                </anchor>
              </controlPr>
            </control>
          </mc:Choice>
        </mc:AlternateContent>
        <mc:AlternateContent xmlns:mc="http://schemas.openxmlformats.org/markup-compatibility/2006">
          <mc:Choice Requires="x14">
            <control shapeId="25623" r:id="rId26" name="Check Box 23">
              <controlPr locked="0" defaultSize="0" autoFill="0" autoLine="0" autoPict="0">
                <anchor moveWithCells="1">
                  <from>
                    <xdr:col>14</xdr:col>
                    <xdr:colOff>30480</xdr:colOff>
                    <xdr:row>32</xdr:row>
                    <xdr:rowOff>251460</xdr:rowOff>
                  </from>
                  <to>
                    <xdr:col>15</xdr:col>
                    <xdr:colOff>7620</xdr:colOff>
                    <xdr:row>36</xdr:row>
                    <xdr:rowOff>83820</xdr:rowOff>
                  </to>
                </anchor>
              </controlPr>
            </control>
          </mc:Choice>
        </mc:AlternateContent>
        <mc:AlternateContent xmlns:mc="http://schemas.openxmlformats.org/markup-compatibility/2006">
          <mc:Choice Requires="x14">
            <control shapeId="25624" r:id="rId27" name="Check Box 24">
              <controlPr locked="0" defaultSize="0" autoFill="0" autoLine="0" autoPict="0">
                <anchor moveWithCells="1">
                  <from>
                    <xdr:col>1</xdr:col>
                    <xdr:colOff>22860</xdr:colOff>
                    <xdr:row>31</xdr:row>
                    <xdr:rowOff>22860</xdr:rowOff>
                  </from>
                  <to>
                    <xdr:col>1</xdr:col>
                    <xdr:colOff>259080</xdr:colOff>
                    <xdr:row>33</xdr:row>
                    <xdr:rowOff>7620</xdr:rowOff>
                  </to>
                </anchor>
              </controlPr>
            </control>
          </mc:Choice>
        </mc:AlternateContent>
        <mc:AlternateContent xmlns:mc="http://schemas.openxmlformats.org/markup-compatibility/2006">
          <mc:Choice Requires="x14">
            <control shapeId="25625" r:id="rId28" name="Check Box 25">
              <controlPr locked="0" defaultSize="0" autoFill="0" autoLine="0" autoPict="0">
                <anchor moveWithCells="1">
                  <from>
                    <xdr:col>14</xdr:col>
                    <xdr:colOff>30480</xdr:colOff>
                    <xdr:row>30</xdr:row>
                    <xdr:rowOff>259080</xdr:rowOff>
                  </from>
                  <to>
                    <xdr:col>14</xdr:col>
                    <xdr:colOff>266700</xdr:colOff>
                    <xdr:row>34</xdr:row>
                    <xdr:rowOff>76200</xdr:rowOff>
                  </to>
                </anchor>
              </controlPr>
            </control>
          </mc:Choice>
        </mc:AlternateContent>
        <mc:AlternateContent xmlns:mc="http://schemas.openxmlformats.org/markup-compatibility/2006">
          <mc:Choice Requires="x14">
            <control shapeId="25626" r:id="rId29" name="Check Box 26">
              <controlPr locked="0" defaultSize="0" autoFill="0" autoLine="0" autoPict="0">
                <anchor moveWithCells="1">
                  <from>
                    <xdr:col>1</xdr:col>
                    <xdr:colOff>22860</xdr:colOff>
                    <xdr:row>38</xdr:row>
                    <xdr:rowOff>45720</xdr:rowOff>
                  </from>
                  <to>
                    <xdr:col>2</xdr:col>
                    <xdr:colOff>38100</xdr:colOff>
                    <xdr:row>38</xdr:row>
                    <xdr:rowOff>266700</xdr:rowOff>
                  </to>
                </anchor>
              </controlPr>
            </control>
          </mc:Choice>
        </mc:AlternateContent>
        <mc:AlternateContent xmlns:mc="http://schemas.openxmlformats.org/markup-compatibility/2006">
          <mc:Choice Requires="x14">
            <control shapeId="25627" r:id="rId30" name="Check Box 27">
              <controlPr locked="0" defaultSize="0" autoFill="0" autoLine="0" autoPict="0">
                <anchor moveWithCells="1">
                  <from>
                    <xdr:col>1</xdr:col>
                    <xdr:colOff>22860</xdr:colOff>
                    <xdr:row>35</xdr:row>
                    <xdr:rowOff>22860</xdr:rowOff>
                  </from>
                  <to>
                    <xdr:col>1</xdr:col>
                    <xdr:colOff>259080</xdr:colOff>
                    <xdr:row>37</xdr:row>
                    <xdr:rowOff>7620</xdr:rowOff>
                  </to>
                </anchor>
              </controlPr>
            </control>
          </mc:Choice>
        </mc:AlternateContent>
        <mc:AlternateContent xmlns:mc="http://schemas.openxmlformats.org/markup-compatibility/2006">
          <mc:Choice Requires="x14">
            <control shapeId="25628" r:id="rId31" name="Check Box 28">
              <controlPr locked="0" defaultSize="0" autoFill="0" autoLine="0" autoPict="0">
                <anchor moveWithCells="1">
                  <from>
                    <xdr:col>14</xdr:col>
                    <xdr:colOff>30480</xdr:colOff>
                    <xdr:row>34</xdr:row>
                    <xdr:rowOff>266700</xdr:rowOff>
                  </from>
                  <to>
                    <xdr:col>14</xdr:col>
                    <xdr:colOff>266700</xdr:colOff>
                    <xdr:row>38</xdr:row>
                    <xdr:rowOff>83820</xdr:rowOff>
                  </to>
                </anchor>
              </controlPr>
            </control>
          </mc:Choice>
        </mc:AlternateContent>
        <mc:AlternateContent xmlns:mc="http://schemas.openxmlformats.org/markup-compatibility/2006">
          <mc:Choice Requires="x14">
            <control shapeId="25629" r:id="rId32" name="Check Box 29">
              <controlPr locked="0" defaultSize="0" autoFill="0" autoLine="0" autoPict="0">
                <anchor moveWithCells="1">
                  <from>
                    <xdr:col>1</xdr:col>
                    <xdr:colOff>22860</xdr:colOff>
                    <xdr:row>42</xdr:row>
                    <xdr:rowOff>45720</xdr:rowOff>
                  </from>
                  <to>
                    <xdr:col>2</xdr:col>
                    <xdr:colOff>38100</xdr:colOff>
                    <xdr:row>42</xdr:row>
                    <xdr:rowOff>266700</xdr:rowOff>
                  </to>
                </anchor>
              </controlPr>
            </control>
          </mc:Choice>
        </mc:AlternateContent>
        <mc:AlternateContent xmlns:mc="http://schemas.openxmlformats.org/markup-compatibility/2006">
          <mc:Choice Requires="x14">
            <control shapeId="25630" r:id="rId33" name="Check Box 30">
              <controlPr locked="0" defaultSize="0" autoFill="0" autoLine="0" autoPict="0">
                <anchor moveWithCells="1">
                  <from>
                    <xdr:col>14</xdr:col>
                    <xdr:colOff>30480</xdr:colOff>
                    <xdr:row>40</xdr:row>
                    <xdr:rowOff>251460</xdr:rowOff>
                  </from>
                  <to>
                    <xdr:col>15</xdr:col>
                    <xdr:colOff>7620</xdr:colOff>
                    <xdr:row>44</xdr:row>
                    <xdr:rowOff>83820</xdr:rowOff>
                  </to>
                </anchor>
              </controlPr>
            </control>
          </mc:Choice>
        </mc:AlternateContent>
        <mc:AlternateContent xmlns:mc="http://schemas.openxmlformats.org/markup-compatibility/2006">
          <mc:Choice Requires="x14">
            <control shapeId="25631" r:id="rId34" name="Check Box 31">
              <controlPr locked="0" defaultSize="0" autoFill="0" autoLine="0" autoPict="0">
                <anchor moveWithCells="1">
                  <from>
                    <xdr:col>1</xdr:col>
                    <xdr:colOff>22860</xdr:colOff>
                    <xdr:row>39</xdr:row>
                    <xdr:rowOff>22860</xdr:rowOff>
                  </from>
                  <to>
                    <xdr:col>1</xdr:col>
                    <xdr:colOff>259080</xdr:colOff>
                    <xdr:row>41</xdr:row>
                    <xdr:rowOff>7620</xdr:rowOff>
                  </to>
                </anchor>
              </controlPr>
            </control>
          </mc:Choice>
        </mc:AlternateContent>
        <mc:AlternateContent xmlns:mc="http://schemas.openxmlformats.org/markup-compatibility/2006">
          <mc:Choice Requires="x14">
            <control shapeId="25632" r:id="rId35" name="Check Box 32">
              <controlPr locked="0" defaultSize="0" autoFill="0" autoLine="0" autoPict="0">
                <anchor moveWithCells="1">
                  <from>
                    <xdr:col>14</xdr:col>
                    <xdr:colOff>30480</xdr:colOff>
                    <xdr:row>38</xdr:row>
                    <xdr:rowOff>266700</xdr:rowOff>
                  </from>
                  <to>
                    <xdr:col>14</xdr:col>
                    <xdr:colOff>266700</xdr:colOff>
                    <xdr:row>42</xdr:row>
                    <xdr:rowOff>83820</xdr:rowOff>
                  </to>
                </anchor>
              </controlPr>
            </control>
          </mc:Choice>
        </mc:AlternateContent>
        <mc:AlternateContent xmlns:mc="http://schemas.openxmlformats.org/markup-compatibility/2006">
          <mc:Choice Requires="x14">
            <control shapeId="25633" r:id="rId36" name="Check Box 33">
              <controlPr locked="0" defaultSize="0" autoFill="0" autoLine="0" autoPict="0">
                <anchor moveWithCells="1">
                  <from>
                    <xdr:col>1</xdr:col>
                    <xdr:colOff>22860</xdr:colOff>
                    <xdr:row>46</xdr:row>
                    <xdr:rowOff>45720</xdr:rowOff>
                  </from>
                  <to>
                    <xdr:col>2</xdr:col>
                    <xdr:colOff>38100</xdr:colOff>
                    <xdr:row>46</xdr:row>
                    <xdr:rowOff>266700</xdr:rowOff>
                  </to>
                </anchor>
              </controlPr>
            </control>
          </mc:Choice>
        </mc:AlternateContent>
        <mc:AlternateContent xmlns:mc="http://schemas.openxmlformats.org/markup-compatibility/2006">
          <mc:Choice Requires="x14">
            <control shapeId="25634" r:id="rId37" name="Check Box 34">
              <controlPr locked="0" defaultSize="0" autoFill="0" autoLine="0" autoPict="0">
                <anchor moveWithCells="1">
                  <from>
                    <xdr:col>1</xdr:col>
                    <xdr:colOff>22860</xdr:colOff>
                    <xdr:row>43</xdr:row>
                    <xdr:rowOff>22860</xdr:rowOff>
                  </from>
                  <to>
                    <xdr:col>1</xdr:col>
                    <xdr:colOff>259080</xdr:colOff>
                    <xdr:row>45</xdr:row>
                    <xdr:rowOff>7620</xdr:rowOff>
                  </to>
                </anchor>
              </controlPr>
            </control>
          </mc:Choice>
        </mc:AlternateContent>
        <mc:AlternateContent xmlns:mc="http://schemas.openxmlformats.org/markup-compatibility/2006">
          <mc:Choice Requires="x14">
            <control shapeId="25635" r:id="rId38" name="Check Box 35">
              <controlPr locked="0" defaultSize="0" autoFill="0" autoLine="0" autoPict="0">
                <anchor moveWithCells="1">
                  <from>
                    <xdr:col>14</xdr:col>
                    <xdr:colOff>30480</xdr:colOff>
                    <xdr:row>42</xdr:row>
                    <xdr:rowOff>266700</xdr:rowOff>
                  </from>
                  <to>
                    <xdr:col>14</xdr:col>
                    <xdr:colOff>266700</xdr:colOff>
                    <xdr:row>46</xdr:row>
                    <xdr:rowOff>83820</xdr:rowOff>
                  </to>
                </anchor>
              </controlPr>
            </control>
          </mc:Choice>
        </mc:AlternateContent>
        <mc:AlternateContent xmlns:mc="http://schemas.openxmlformats.org/markup-compatibility/2006">
          <mc:Choice Requires="x14">
            <control shapeId="25636" r:id="rId39" name="Check Box 36">
              <controlPr locked="0" defaultSize="0" autoFill="0" autoLine="0" autoPict="0">
                <anchor moveWithCells="1">
                  <from>
                    <xdr:col>14</xdr:col>
                    <xdr:colOff>30480</xdr:colOff>
                    <xdr:row>12</xdr:row>
                    <xdr:rowOff>259080</xdr:rowOff>
                  </from>
                  <to>
                    <xdr:col>14</xdr:col>
                    <xdr:colOff>266700</xdr:colOff>
                    <xdr:row>16</xdr:row>
                    <xdr:rowOff>76200</xdr:rowOff>
                  </to>
                </anchor>
              </controlPr>
            </control>
          </mc:Choice>
        </mc:AlternateContent>
        <mc:AlternateContent xmlns:mc="http://schemas.openxmlformats.org/markup-compatibility/2006">
          <mc:Choice Requires="x14">
            <control shapeId="25637" r:id="rId40" name="Check Box 37">
              <controlPr locked="0" defaultSize="0" autoFill="0" autoLine="0" autoPict="0">
                <anchor moveWithCells="1">
                  <from>
                    <xdr:col>14</xdr:col>
                    <xdr:colOff>30480</xdr:colOff>
                    <xdr:row>20</xdr:row>
                    <xdr:rowOff>259080</xdr:rowOff>
                  </from>
                  <to>
                    <xdr:col>14</xdr:col>
                    <xdr:colOff>266700</xdr:colOff>
                    <xdr:row>24</xdr:row>
                    <xdr:rowOff>76200</xdr:rowOff>
                  </to>
                </anchor>
              </controlPr>
            </control>
          </mc:Choice>
        </mc:AlternateContent>
        <mc:AlternateContent xmlns:mc="http://schemas.openxmlformats.org/markup-compatibility/2006">
          <mc:Choice Requires="x14">
            <control shapeId="25638" r:id="rId41" name="Check Box 38">
              <controlPr locked="0" defaultSize="0" autoFill="0" autoLine="0" autoPict="0">
                <anchor moveWithCells="1">
                  <from>
                    <xdr:col>14</xdr:col>
                    <xdr:colOff>30480</xdr:colOff>
                    <xdr:row>28</xdr:row>
                    <xdr:rowOff>259080</xdr:rowOff>
                  </from>
                  <to>
                    <xdr:col>14</xdr:col>
                    <xdr:colOff>266700</xdr:colOff>
                    <xdr:row>32</xdr:row>
                    <xdr:rowOff>76200</xdr:rowOff>
                  </to>
                </anchor>
              </controlPr>
            </control>
          </mc:Choice>
        </mc:AlternateContent>
        <mc:AlternateContent xmlns:mc="http://schemas.openxmlformats.org/markup-compatibility/2006">
          <mc:Choice Requires="x14">
            <control shapeId="25639" r:id="rId42" name="Check Box 39">
              <controlPr locked="0" defaultSize="0" autoFill="0" autoLine="0" autoPict="0">
                <anchor moveWithCells="1">
                  <from>
                    <xdr:col>14</xdr:col>
                    <xdr:colOff>30480</xdr:colOff>
                    <xdr:row>36</xdr:row>
                    <xdr:rowOff>259080</xdr:rowOff>
                  </from>
                  <to>
                    <xdr:col>14</xdr:col>
                    <xdr:colOff>266700</xdr:colOff>
                    <xdr:row>40</xdr:row>
                    <xdr:rowOff>76200</xdr:rowOff>
                  </to>
                </anchor>
              </controlPr>
            </control>
          </mc:Choice>
        </mc:AlternateContent>
        <mc:AlternateContent xmlns:mc="http://schemas.openxmlformats.org/markup-compatibility/2006">
          <mc:Choice Requires="x14">
            <control shapeId="25640" r:id="rId43" name="Check Box 40">
              <controlPr locked="0" defaultSize="0" autoFill="0" autoLine="0" autoPict="0">
                <anchor moveWithCells="1">
                  <from>
                    <xdr:col>14</xdr:col>
                    <xdr:colOff>30480</xdr:colOff>
                    <xdr:row>44</xdr:row>
                    <xdr:rowOff>259080</xdr:rowOff>
                  </from>
                  <to>
                    <xdr:col>14</xdr:col>
                    <xdr:colOff>266700</xdr:colOff>
                    <xdr:row>48</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Z62"/>
  <sheetViews>
    <sheetView showGridLines="0" showRowColHeaders="0" zoomScale="120" zoomScaleNormal="120" workbookViewId="0">
      <selection activeCell="C9" sqref="C9:D9"/>
    </sheetView>
  </sheetViews>
  <sheetFormatPr defaultColWidth="3.88671875" defaultRowHeight="13.2" x14ac:dyDescent="0.25"/>
  <cols>
    <col min="1" max="1" width="4" bestFit="1" customWidth="1"/>
    <col min="2" max="2" width="4.33203125" customWidth="1"/>
    <col min="3" max="3" width="4" bestFit="1" customWidth="1"/>
    <col min="4" max="4" width="3.88671875" customWidth="1"/>
    <col min="14" max="14" width="4.44140625" bestFit="1" customWidth="1"/>
    <col min="15" max="16" width="4.33203125" customWidth="1"/>
    <col min="17" max="17" width="4" bestFit="1" customWidth="1"/>
    <col min="18" max="18" width="3.88671875" customWidth="1"/>
    <col min="27" max="27" width="3.88671875" style="50"/>
    <col min="28" max="30" width="0" hidden="1" customWidth="1"/>
    <col min="31" max="31" width="4" hidden="1" customWidth="1"/>
    <col min="32" max="32" width="7.33203125" hidden="1" customWidth="1"/>
    <col min="33" max="37" width="0" hidden="1" customWidth="1"/>
    <col min="38" max="38" width="8.44140625" hidden="1" customWidth="1"/>
    <col min="39" max="39" width="6.5546875" hidden="1" customWidth="1"/>
    <col min="40" max="40" width="0" hidden="1" customWidth="1"/>
  </cols>
  <sheetData>
    <row r="1" spans="1:52" ht="4.5" customHeight="1" x14ac:dyDescent="0.25"/>
    <row r="2" spans="1:52" ht="17.25" customHeight="1" x14ac:dyDescent="0.3">
      <c r="A2" s="109"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78"/>
      <c r="AB2" s="59"/>
      <c r="AC2" s="59"/>
      <c r="AD2" s="59"/>
      <c r="AE2" s="59"/>
      <c r="AF2" s="59"/>
      <c r="AG2" s="59"/>
      <c r="AH2" s="59"/>
      <c r="AI2" s="59"/>
      <c r="AJ2" s="59"/>
      <c r="AK2" s="59"/>
      <c r="AL2" s="59"/>
      <c r="AM2" s="59"/>
      <c r="AN2" s="59"/>
    </row>
    <row r="4" spans="1:52" ht="15.6" x14ac:dyDescent="0.3">
      <c r="A4" s="112" t="s">
        <v>1</v>
      </c>
      <c r="B4" s="113"/>
      <c r="C4" s="113"/>
      <c r="D4" s="113"/>
      <c r="E4" s="113"/>
      <c r="F4" s="113"/>
      <c r="G4" s="113"/>
      <c r="H4" s="119"/>
      <c r="I4" s="112" t="s">
        <v>2</v>
      </c>
      <c r="J4" s="113"/>
      <c r="K4" s="113"/>
      <c r="L4" s="113"/>
      <c r="M4" s="113"/>
      <c r="N4" s="113"/>
      <c r="O4" s="113"/>
      <c r="P4" s="119"/>
      <c r="Q4" s="112" t="s">
        <v>56</v>
      </c>
      <c r="R4" s="113"/>
      <c r="S4" s="113"/>
      <c r="T4" s="113"/>
      <c r="U4" s="113"/>
      <c r="V4" s="112" t="s">
        <v>55</v>
      </c>
      <c r="W4" s="113"/>
      <c r="X4" s="113"/>
      <c r="Y4" s="113"/>
      <c r="Z4" s="119"/>
      <c r="AA4" s="49"/>
    </row>
    <row r="5" spans="1:52" ht="22.5" customHeight="1" x14ac:dyDescent="0.25">
      <c r="A5" s="205" t="str">
        <f>IF('Page 1'!A5="","",'Page 1'!A5)</f>
        <v/>
      </c>
      <c r="B5" s="206"/>
      <c r="C5" s="206"/>
      <c r="D5" s="206"/>
      <c r="E5" s="206"/>
      <c r="F5" s="206"/>
      <c r="G5" s="206"/>
      <c r="H5" s="207"/>
      <c r="I5" s="208" t="str">
        <f>IF('Page 1'!I5="","",'Page 1'!I5)</f>
        <v/>
      </c>
      <c r="J5" s="209"/>
      <c r="K5" s="209"/>
      <c r="L5" s="209"/>
      <c r="M5" s="210"/>
      <c r="N5" s="209"/>
      <c r="O5" s="209"/>
      <c r="P5" s="211"/>
      <c r="Q5" s="208" t="str">
        <f>IF('Page 1'!Q5="","",'Page 1'!Q5)</f>
        <v/>
      </c>
      <c r="R5" s="209"/>
      <c r="S5" s="209"/>
      <c r="T5" s="209"/>
      <c r="U5" s="211"/>
      <c r="V5" s="114" t="str">
        <f>IF('Page 1'!V5="","",'Page 1'!V5)</f>
        <v/>
      </c>
      <c r="W5" s="115"/>
      <c r="X5" s="115"/>
      <c r="Y5" s="115"/>
      <c r="Z5" s="212"/>
      <c r="AA5" s="79"/>
      <c r="AL5" s="16" t="s">
        <v>21</v>
      </c>
      <c r="AW5" s="47"/>
      <c r="AX5" s="47"/>
      <c r="AY5" s="47"/>
      <c r="AZ5" s="47"/>
    </row>
    <row r="6" spans="1:52" ht="22.5" customHeight="1" x14ac:dyDescent="0.25">
      <c r="A6" s="56" t="s">
        <v>3</v>
      </c>
      <c r="B6" s="57"/>
      <c r="C6" s="57"/>
      <c r="D6" s="57"/>
      <c r="E6" s="57"/>
      <c r="F6" s="213" t="str">
        <f>IF('Page 1'!F6="","",'Page 1'!F6)</f>
        <v/>
      </c>
      <c r="G6" s="213"/>
      <c r="H6" s="213"/>
      <c r="I6" s="213"/>
      <c r="J6" s="213"/>
      <c r="K6" s="213"/>
      <c r="L6" s="214"/>
      <c r="M6" s="84" t="s">
        <v>4</v>
      </c>
      <c r="N6" s="83"/>
      <c r="O6" s="83"/>
      <c r="P6" s="124" t="str">
        <f>IF('Page 1'!P6="","",'Page 1'!P6)</f>
        <v/>
      </c>
      <c r="Q6" s="124"/>
      <c r="R6" s="124"/>
      <c r="S6" s="124"/>
      <c r="T6" s="124"/>
      <c r="U6" s="125"/>
      <c r="V6" s="57" t="s">
        <v>5</v>
      </c>
      <c r="W6" s="57"/>
      <c r="X6" s="73">
        <v>8</v>
      </c>
      <c r="Y6" s="75" t="s">
        <v>6</v>
      </c>
      <c r="Z6" s="41"/>
      <c r="AA6" s="80"/>
      <c r="AB6" s="17"/>
      <c r="AC6" s="17"/>
      <c r="AD6" s="17"/>
      <c r="AE6" s="17"/>
      <c r="AF6" s="17"/>
      <c r="AG6" s="17"/>
      <c r="AH6" s="17"/>
      <c r="AI6" s="17"/>
      <c r="AJ6" s="17"/>
      <c r="AK6" s="17"/>
      <c r="AL6" s="68">
        <f>SUM(C9:C47,P9:P47)</f>
        <v>0</v>
      </c>
      <c r="AM6" s="17"/>
      <c r="AN6" s="17"/>
      <c r="AO6" s="17"/>
      <c r="AP6" s="17"/>
      <c r="AQ6" s="17"/>
    </row>
    <row r="7" spans="1:52" ht="3" customHeight="1" x14ac:dyDescent="0.25">
      <c r="A7" s="1"/>
      <c r="B7" s="2"/>
      <c r="C7" s="2"/>
      <c r="D7" s="2"/>
      <c r="E7" s="2"/>
      <c r="F7" s="2"/>
      <c r="G7" s="2"/>
      <c r="H7" s="2"/>
      <c r="I7" s="2"/>
      <c r="J7" s="2"/>
      <c r="K7" s="2"/>
      <c r="L7" s="3"/>
      <c r="M7" s="2"/>
      <c r="N7" s="2"/>
      <c r="O7" s="2"/>
      <c r="P7" s="2"/>
      <c r="Q7" s="2"/>
      <c r="R7" s="2"/>
      <c r="S7" s="3"/>
      <c r="T7" s="1"/>
      <c r="U7" s="3"/>
      <c r="V7" s="2"/>
      <c r="W7" s="2"/>
      <c r="X7" s="2"/>
      <c r="Y7" s="2"/>
      <c r="Z7" s="67"/>
      <c r="AA7" s="81"/>
      <c r="AB7" s="17"/>
      <c r="AC7" s="17"/>
      <c r="AD7" s="17"/>
      <c r="AE7" s="17"/>
      <c r="AF7" s="17"/>
      <c r="AG7" s="17"/>
      <c r="AH7" s="17"/>
      <c r="AI7" s="17"/>
      <c r="AJ7" s="17"/>
      <c r="AK7" s="17"/>
      <c r="AL7" s="17"/>
      <c r="AM7" s="17"/>
      <c r="AN7" s="17"/>
      <c r="AO7" s="17"/>
      <c r="AP7" s="17"/>
      <c r="AQ7" s="17"/>
    </row>
    <row r="8" spans="1:52" ht="31.5" customHeight="1" x14ac:dyDescent="0.25">
      <c r="A8" s="42" t="s">
        <v>7</v>
      </c>
      <c r="B8" s="66" t="s">
        <v>8</v>
      </c>
      <c r="C8" s="192" t="s">
        <v>9</v>
      </c>
      <c r="D8" s="148"/>
      <c r="E8" s="147" t="s">
        <v>57</v>
      </c>
      <c r="F8" s="148"/>
      <c r="G8" s="192" t="s">
        <v>10</v>
      </c>
      <c r="H8" s="193"/>
      <c r="I8" s="193"/>
      <c r="J8" s="148"/>
      <c r="K8" s="201" t="s">
        <v>11</v>
      </c>
      <c r="L8" s="201"/>
      <c r="M8" s="201"/>
      <c r="N8" s="58" t="s">
        <v>7</v>
      </c>
      <c r="O8" s="61" t="s">
        <v>8</v>
      </c>
      <c r="P8" s="192" t="s">
        <v>9</v>
      </c>
      <c r="Q8" s="193"/>
      <c r="R8" s="147" t="s">
        <v>57</v>
      </c>
      <c r="S8" s="148"/>
      <c r="T8" s="192" t="s">
        <v>10</v>
      </c>
      <c r="U8" s="193"/>
      <c r="V8" s="193"/>
      <c r="W8" s="148"/>
      <c r="X8" s="201" t="s">
        <v>11</v>
      </c>
      <c r="Y8" s="201"/>
      <c r="Z8" s="201"/>
      <c r="AA8" s="69"/>
      <c r="AB8" s="17"/>
      <c r="AC8" s="17"/>
      <c r="AD8" s="17"/>
      <c r="AE8" s="17"/>
      <c r="AF8" s="17"/>
      <c r="AG8" s="17"/>
      <c r="AH8" s="17"/>
      <c r="AI8" s="17"/>
      <c r="AJ8" s="17"/>
      <c r="AK8" s="17"/>
      <c r="AL8" s="17" t="s">
        <v>12</v>
      </c>
      <c r="AM8" s="17" t="s">
        <v>13</v>
      </c>
      <c r="AN8" s="17"/>
      <c r="AO8" s="17"/>
      <c r="AP8" s="17"/>
      <c r="AQ8" s="17"/>
    </row>
    <row r="9" spans="1:52" ht="26.1" customHeight="1" x14ac:dyDescent="0.25">
      <c r="A9" s="20">
        <v>267</v>
      </c>
      <c r="B9" s="5" t="b">
        <v>0</v>
      </c>
      <c r="C9" s="195"/>
      <c r="D9" s="196"/>
      <c r="E9" s="199"/>
      <c r="F9" s="200"/>
      <c r="G9" s="189" t="s">
        <v>38</v>
      </c>
      <c r="H9" s="190"/>
      <c r="I9" s="190"/>
      <c r="J9" s="21"/>
      <c r="K9" s="202" t="s">
        <v>14</v>
      </c>
      <c r="L9" s="203"/>
      <c r="M9" s="6"/>
      <c r="N9" s="4">
        <v>287</v>
      </c>
      <c r="O9" s="7" t="b">
        <v>0</v>
      </c>
      <c r="P9" s="195"/>
      <c r="Q9" s="196"/>
      <c r="R9" s="199"/>
      <c r="S9" s="200"/>
      <c r="T9" s="189" t="s">
        <v>38</v>
      </c>
      <c r="U9" s="190"/>
      <c r="V9" s="190"/>
      <c r="W9" s="21"/>
      <c r="X9" s="204" t="s">
        <v>14</v>
      </c>
      <c r="Y9" s="179"/>
      <c r="Z9" s="6"/>
      <c r="AA9" s="48"/>
      <c r="AL9" t="str">
        <f>J9&amp;M9</f>
        <v/>
      </c>
      <c r="AM9" t="str">
        <f>W9&amp;Z9</f>
        <v/>
      </c>
    </row>
    <row r="10" spans="1:52" ht="3" customHeight="1" x14ac:dyDescent="0.25">
      <c r="A10" s="43"/>
      <c r="B10" s="9"/>
      <c r="C10" s="185"/>
      <c r="D10" s="191"/>
      <c r="E10" s="185"/>
      <c r="F10" s="186"/>
      <c r="G10" s="180"/>
      <c r="H10" s="181"/>
      <c r="I10" s="181"/>
      <c r="J10" s="182"/>
      <c r="K10" s="180"/>
      <c r="L10" s="181"/>
      <c r="M10" s="194"/>
      <c r="N10" s="58"/>
      <c r="O10" s="10"/>
      <c r="P10" s="185"/>
      <c r="Q10" s="191"/>
      <c r="R10" s="185"/>
      <c r="S10" s="186"/>
      <c r="T10" s="180"/>
      <c r="U10" s="181"/>
      <c r="V10" s="181"/>
      <c r="W10" s="182"/>
      <c r="X10" s="180"/>
      <c r="Y10" s="181"/>
      <c r="Z10" s="194"/>
      <c r="AA10" s="48"/>
    </row>
    <row r="11" spans="1:52" ht="26.1" customHeight="1" x14ac:dyDescent="0.25">
      <c r="A11" s="20">
        <v>268</v>
      </c>
      <c r="B11" s="5" t="b">
        <v>0</v>
      </c>
      <c r="C11" s="195"/>
      <c r="D11" s="196"/>
      <c r="E11" s="199"/>
      <c r="F11" s="200"/>
      <c r="G11" s="189" t="s">
        <v>38</v>
      </c>
      <c r="H11" s="190"/>
      <c r="I11" s="190"/>
      <c r="J11" s="21"/>
      <c r="K11" s="197" t="s">
        <v>14</v>
      </c>
      <c r="L11" s="198"/>
      <c r="M11" s="21"/>
      <c r="N11" s="4">
        <v>288</v>
      </c>
      <c r="O11" s="7" t="b">
        <v>0</v>
      </c>
      <c r="P11" s="195"/>
      <c r="Q11" s="196"/>
      <c r="R11" s="199"/>
      <c r="S11" s="200"/>
      <c r="T11" s="189" t="s">
        <v>38</v>
      </c>
      <c r="U11" s="190"/>
      <c r="V11" s="190"/>
      <c r="W11" s="21"/>
      <c r="X11" s="189" t="s">
        <v>14</v>
      </c>
      <c r="Y11" s="190"/>
      <c r="Z11" s="21"/>
      <c r="AA11" s="48"/>
      <c r="AL11" t="str">
        <f>J11&amp;M11</f>
        <v/>
      </c>
      <c r="AM11" t="str">
        <f>W11&amp;Z11</f>
        <v/>
      </c>
    </row>
    <row r="12" spans="1:52" ht="3" customHeight="1" x14ac:dyDescent="0.25">
      <c r="A12" s="43"/>
      <c r="B12" s="9"/>
      <c r="C12" s="185"/>
      <c r="D12" s="191"/>
      <c r="E12" s="71"/>
      <c r="F12" s="72"/>
      <c r="G12" s="180"/>
      <c r="H12" s="181"/>
      <c r="I12" s="181"/>
      <c r="J12" s="182"/>
      <c r="K12" s="180"/>
      <c r="L12" s="181"/>
      <c r="M12" s="194"/>
      <c r="N12" s="58">
        <v>289</v>
      </c>
      <c r="O12" s="10"/>
      <c r="P12" s="185"/>
      <c r="Q12" s="191"/>
      <c r="R12" s="185"/>
      <c r="S12" s="186"/>
      <c r="T12" s="180"/>
      <c r="U12" s="181"/>
      <c r="V12" s="181"/>
      <c r="W12" s="182"/>
      <c r="X12" s="180"/>
      <c r="Y12" s="181"/>
      <c r="Z12" s="194"/>
      <c r="AA12" s="48"/>
      <c r="AL12" t="str">
        <f>J12&amp;M12</f>
        <v/>
      </c>
      <c r="AM12" t="str">
        <f>W12&amp;Z12</f>
        <v/>
      </c>
    </row>
    <row r="13" spans="1:52" ht="26.1" customHeight="1" x14ac:dyDescent="0.25">
      <c r="A13" s="20">
        <v>269</v>
      </c>
      <c r="B13" s="5" t="b">
        <v>0</v>
      </c>
      <c r="C13" s="195"/>
      <c r="D13" s="196"/>
      <c r="E13" s="199"/>
      <c r="F13" s="200"/>
      <c r="G13" s="189" t="s">
        <v>38</v>
      </c>
      <c r="H13" s="190"/>
      <c r="I13" s="190"/>
      <c r="J13" s="21"/>
      <c r="K13" s="202" t="s">
        <v>14</v>
      </c>
      <c r="L13" s="203"/>
      <c r="M13" s="6"/>
      <c r="N13" s="4">
        <v>289</v>
      </c>
      <c r="O13" s="7" t="b">
        <v>0</v>
      </c>
      <c r="P13" s="195"/>
      <c r="Q13" s="196"/>
      <c r="R13" s="199"/>
      <c r="S13" s="200"/>
      <c r="T13" s="189" t="s">
        <v>38</v>
      </c>
      <c r="U13" s="190"/>
      <c r="V13" s="190"/>
      <c r="W13" s="21"/>
      <c r="X13" s="204" t="s">
        <v>14</v>
      </c>
      <c r="Y13" s="179"/>
      <c r="Z13" s="6"/>
      <c r="AA13" s="48"/>
      <c r="AL13" t="str">
        <f>J13&amp;M13</f>
        <v/>
      </c>
      <c r="AM13" t="str">
        <f>W13&amp;Z13</f>
        <v/>
      </c>
    </row>
    <row r="14" spans="1:52" ht="3" customHeight="1" x14ac:dyDescent="0.25">
      <c r="A14" s="43"/>
      <c r="B14" s="9"/>
      <c r="C14" s="185"/>
      <c r="D14" s="191"/>
      <c r="E14" s="185"/>
      <c r="F14" s="186"/>
      <c r="G14" s="180"/>
      <c r="H14" s="181"/>
      <c r="I14" s="181"/>
      <c r="J14" s="182"/>
      <c r="K14" s="180"/>
      <c r="L14" s="181"/>
      <c r="M14" s="194"/>
      <c r="N14" s="58">
        <v>291</v>
      </c>
      <c r="O14" s="10"/>
      <c r="P14" s="185"/>
      <c r="Q14" s="191"/>
      <c r="R14" s="185"/>
      <c r="S14" s="186"/>
      <c r="T14" s="180"/>
      <c r="U14" s="181"/>
      <c r="V14" s="181"/>
      <c r="W14" s="182"/>
      <c r="X14" s="180"/>
      <c r="Y14" s="181"/>
      <c r="Z14" s="194"/>
      <c r="AA14" s="48"/>
    </row>
    <row r="15" spans="1:52" ht="26.1" customHeight="1" x14ac:dyDescent="0.25">
      <c r="A15" s="20">
        <v>270</v>
      </c>
      <c r="B15" s="5" t="b">
        <v>0</v>
      </c>
      <c r="C15" s="195"/>
      <c r="D15" s="196"/>
      <c r="E15" s="199"/>
      <c r="F15" s="200"/>
      <c r="G15" s="189" t="s">
        <v>38</v>
      </c>
      <c r="H15" s="190"/>
      <c r="I15" s="190"/>
      <c r="J15" s="21"/>
      <c r="K15" s="197" t="s">
        <v>14</v>
      </c>
      <c r="L15" s="198"/>
      <c r="M15" s="21"/>
      <c r="N15" s="4">
        <v>290</v>
      </c>
      <c r="O15" s="70" t="b">
        <v>0</v>
      </c>
      <c r="P15" s="195"/>
      <c r="Q15" s="196"/>
      <c r="R15" s="199"/>
      <c r="S15" s="200"/>
      <c r="T15" s="189" t="s">
        <v>38</v>
      </c>
      <c r="U15" s="190"/>
      <c r="V15" s="190"/>
      <c r="W15" s="21"/>
      <c r="X15" s="189" t="s">
        <v>14</v>
      </c>
      <c r="Y15" s="190"/>
      <c r="Z15" s="21"/>
      <c r="AA15" s="48"/>
      <c r="AL15" t="str">
        <f>J15&amp;M15</f>
        <v/>
      </c>
      <c r="AM15" t="str">
        <f>W15&amp;Z15</f>
        <v/>
      </c>
    </row>
    <row r="16" spans="1:52" ht="3" customHeight="1" x14ac:dyDescent="0.25">
      <c r="A16" s="43"/>
      <c r="B16" s="9"/>
      <c r="C16" s="185"/>
      <c r="D16" s="191"/>
      <c r="E16" s="71"/>
      <c r="F16" s="72"/>
      <c r="G16" s="180"/>
      <c r="H16" s="181"/>
      <c r="I16" s="181"/>
      <c r="J16" s="182"/>
      <c r="K16" s="180"/>
      <c r="L16" s="181"/>
      <c r="M16" s="194"/>
      <c r="N16" s="58"/>
      <c r="O16" s="10"/>
      <c r="P16" s="185"/>
      <c r="Q16" s="191"/>
      <c r="R16" s="185"/>
      <c r="S16" s="186"/>
      <c r="T16" s="180"/>
      <c r="U16" s="181"/>
      <c r="V16" s="181"/>
      <c r="W16" s="182"/>
      <c r="X16" s="180"/>
      <c r="Y16" s="181"/>
      <c r="Z16" s="194"/>
      <c r="AA16" s="48"/>
      <c r="AL16" t="str">
        <f>J16&amp;M16</f>
        <v/>
      </c>
      <c r="AM16" t="str">
        <f>W16&amp;Z16</f>
        <v/>
      </c>
    </row>
    <row r="17" spans="1:39" ht="26.1" customHeight="1" x14ac:dyDescent="0.25">
      <c r="A17" s="20">
        <v>271</v>
      </c>
      <c r="B17" s="5" t="b">
        <v>0</v>
      </c>
      <c r="C17" s="195"/>
      <c r="D17" s="196"/>
      <c r="E17" s="199"/>
      <c r="F17" s="200"/>
      <c r="G17" s="189" t="s">
        <v>38</v>
      </c>
      <c r="H17" s="190"/>
      <c r="I17" s="190"/>
      <c r="J17" s="21"/>
      <c r="K17" s="202" t="s">
        <v>14</v>
      </c>
      <c r="L17" s="203"/>
      <c r="M17" s="6"/>
      <c r="N17" s="4">
        <v>291</v>
      </c>
      <c r="O17" s="7" t="b">
        <v>0</v>
      </c>
      <c r="P17" s="195"/>
      <c r="Q17" s="196"/>
      <c r="R17" s="199"/>
      <c r="S17" s="200"/>
      <c r="T17" s="189" t="s">
        <v>38</v>
      </c>
      <c r="U17" s="190"/>
      <c r="V17" s="190"/>
      <c r="W17" s="21"/>
      <c r="X17" s="204" t="s">
        <v>14</v>
      </c>
      <c r="Y17" s="179"/>
      <c r="Z17" s="6"/>
      <c r="AA17" s="48"/>
      <c r="AL17" t="str">
        <f>J17&amp;M17</f>
        <v/>
      </c>
      <c r="AM17" t="str">
        <f>W17&amp;Z17</f>
        <v/>
      </c>
    </row>
    <row r="18" spans="1:39" ht="3" customHeight="1" x14ac:dyDescent="0.25">
      <c r="A18" s="43"/>
      <c r="B18" s="9"/>
      <c r="C18" s="185"/>
      <c r="D18" s="191"/>
      <c r="E18" s="185"/>
      <c r="F18" s="186"/>
      <c r="G18" s="180"/>
      <c r="H18" s="181"/>
      <c r="I18" s="181"/>
      <c r="J18" s="182"/>
      <c r="K18" s="180"/>
      <c r="L18" s="181"/>
      <c r="M18" s="194"/>
      <c r="N18" s="58"/>
      <c r="O18" s="10"/>
      <c r="P18" s="185"/>
      <c r="Q18" s="191"/>
      <c r="R18" s="185"/>
      <c r="S18" s="186"/>
      <c r="T18" s="180"/>
      <c r="U18" s="181"/>
      <c r="V18" s="181"/>
      <c r="W18" s="182"/>
      <c r="X18" s="180"/>
      <c r="Y18" s="181"/>
      <c r="Z18" s="194"/>
      <c r="AA18" s="48"/>
    </row>
    <row r="19" spans="1:39" ht="26.1" customHeight="1" x14ac:dyDescent="0.25">
      <c r="A19" s="20">
        <v>272</v>
      </c>
      <c r="B19" s="5" t="b">
        <v>0</v>
      </c>
      <c r="C19" s="195"/>
      <c r="D19" s="196"/>
      <c r="E19" s="199"/>
      <c r="F19" s="200"/>
      <c r="G19" s="189" t="s">
        <v>38</v>
      </c>
      <c r="H19" s="190"/>
      <c r="I19" s="190"/>
      <c r="J19" s="21"/>
      <c r="K19" s="197" t="s">
        <v>14</v>
      </c>
      <c r="L19" s="198"/>
      <c r="M19" s="21"/>
      <c r="N19" s="4">
        <v>292</v>
      </c>
      <c r="O19" s="7" t="b">
        <v>0</v>
      </c>
      <c r="P19" s="195"/>
      <c r="Q19" s="196"/>
      <c r="R19" s="199"/>
      <c r="S19" s="200"/>
      <c r="T19" s="189" t="s">
        <v>38</v>
      </c>
      <c r="U19" s="190"/>
      <c r="V19" s="190"/>
      <c r="W19" s="21"/>
      <c r="X19" s="189" t="s">
        <v>14</v>
      </c>
      <c r="Y19" s="190"/>
      <c r="Z19" s="21"/>
      <c r="AA19" s="48"/>
      <c r="AL19" t="str">
        <f>J19&amp;M19</f>
        <v/>
      </c>
      <c r="AM19" t="str">
        <f>W19&amp;Z19</f>
        <v/>
      </c>
    </row>
    <row r="20" spans="1:39" ht="3" customHeight="1" x14ac:dyDescent="0.25">
      <c r="A20" s="43"/>
      <c r="B20" s="9"/>
      <c r="C20" s="185"/>
      <c r="D20" s="191"/>
      <c r="E20" s="71"/>
      <c r="F20" s="72"/>
      <c r="G20" s="180"/>
      <c r="H20" s="181"/>
      <c r="I20" s="181"/>
      <c r="J20" s="182"/>
      <c r="K20" s="180"/>
      <c r="L20" s="181"/>
      <c r="M20" s="194"/>
      <c r="N20" s="58"/>
      <c r="O20" s="10"/>
      <c r="P20" s="185"/>
      <c r="Q20" s="191"/>
      <c r="R20" s="185"/>
      <c r="S20" s="186"/>
      <c r="T20" s="180"/>
      <c r="U20" s="181"/>
      <c r="V20" s="181"/>
      <c r="W20" s="182"/>
      <c r="X20" s="180"/>
      <c r="Y20" s="181"/>
      <c r="Z20" s="194"/>
      <c r="AA20" s="48"/>
      <c r="AL20" t="str">
        <f>J20&amp;M20</f>
        <v/>
      </c>
      <c r="AM20" t="str">
        <f>W20&amp;Z20</f>
        <v/>
      </c>
    </row>
    <row r="21" spans="1:39" ht="26.1" customHeight="1" x14ac:dyDescent="0.25">
      <c r="A21" s="20">
        <v>273</v>
      </c>
      <c r="B21" s="5" t="b">
        <v>0</v>
      </c>
      <c r="C21" s="195"/>
      <c r="D21" s="196"/>
      <c r="E21" s="199"/>
      <c r="F21" s="200"/>
      <c r="G21" s="189" t="s">
        <v>38</v>
      </c>
      <c r="H21" s="190"/>
      <c r="I21" s="190"/>
      <c r="J21" s="21"/>
      <c r="K21" s="202" t="s">
        <v>14</v>
      </c>
      <c r="L21" s="203"/>
      <c r="M21" s="6"/>
      <c r="N21" s="4">
        <v>293</v>
      </c>
      <c r="O21" s="7" t="b">
        <v>0</v>
      </c>
      <c r="P21" s="195"/>
      <c r="Q21" s="196"/>
      <c r="R21" s="199"/>
      <c r="S21" s="200"/>
      <c r="T21" s="189" t="s">
        <v>38</v>
      </c>
      <c r="U21" s="190"/>
      <c r="V21" s="190"/>
      <c r="W21" s="21"/>
      <c r="X21" s="204" t="s">
        <v>14</v>
      </c>
      <c r="Y21" s="179"/>
      <c r="Z21" s="6"/>
      <c r="AA21" s="48"/>
      <c r="AL21" t="str">
        <f>J21&amp;M21</f>
        <v/>
      </c>
      <c r="AM21" t="str">
        <f>W21&amp;Z21</f>
        <v/>
      </c>
    </row>
    <row r="22" spans="1:39" ht="3" customHeight="1" x14ac:dyDescent="0.25">
      <c r="A22" s="43">
        <v>34</v>
      </c>
      <c r="B22" s="9"/>
      <c r="C22" s="185"/>
      <c r="D22" s="191"/>
      <c r="E22" s="185"/>
      <c r="F22" s="186"/>
      <c r="G22" s="180"/>
      <c r="H22" s="181"/>
      <c r="I22" s="181"/>
      <c r="J22" s="182"/>
      <c r="K22" s="180"/>
      <c r="L22" s="181"/>
      <c r="M22" s="194"/>
      <c r="N22" s="58"/>
      <c r="O22" s="10"/>
      <c r="P22" s="185"/>
      <c r="Q22" s="191"/>
      <c r="R22" s="185"/>
      <c r="S22" s="186"/>
      <c r="T22" s="180"/>
      <c r="U22" s="181"/>
      <c r="V22" s="181"/>
      <c r="W22" s="182"/>
      <c r="X22" s="180"/>
      <c r="Y22" s="181"/>
      <c r="Z22" s="194"/>
      <c r="AA22" s="48"/>
    </row>
    <row r="23" spans="1:39" ht="26.1" customHeight="1" x14ac:dyDescent="0.25">
      <c r="A23" s="20">
        <v>274</v>
      </c>
      <c r="B23" s="5" t="b">
        <v>0</v>
      </c>
      <c r="C23" s="195"/>
      <c r="D23" s="196"/>
      <c r="E23" s="199"/>
      <c r="F23" s="200"/>
      <c r="G23" s="189" t="s">
        <v>38</v>
      </c>
      <c r="H23" s="190"/>
      <c r="I23" s="190"/>
      <c r="J23" s="21"/>
      <c r="K23" s="197" t="s">
        <v>14</v>
      </c>
      <c r="L23" s="198"/>
      <c r="M23" s="21"/>
      <c r="N23" s="4">
        <v>294</v>
      </c>
      <c r="O23" s="7" t="b">
        <v>0</v>
      </c>
      <c r="P23" s="195"/>
      <c r="Q23" s="196"/>
      <c r="R23" s="199"/>
      <c r="S23" s="200"/>
      <c r="T23" s="189" t="s">
        <v>38</v>
      </c>
      <c r="U23" s="190"/>
      <c r="V23" s="190"/>
      <c r="W23" s="21"/>
      <c r="X23" s="189" t="s">
        <v>14</v>
      </c>
      <c r="Y23" s="190"/>
      <c r="Z23" s="21"/>
      <c r="AA23" s="48"/>
      <c r="AL23" t="str">
        <f>J23&amp;M23</f>
        <v/>
      </c>
      <c r="AM23" t="str">
        <f>W23&amp;Z23</f>
        <v/>
      </c>
    </row>
    <row r="24" spans="1:39" ht="3" customHeight="1" x14ac:dyDescent="0.25">
      <c r="A24" s="43"/>
      <c r="B24" s="9"/>
      <c r="C24" s="185"/>
      <c r="D24" s="191"/>
      <c r="E24" s="71"/>
      <c r="F24" s="72"/>
      <c r="G24" s="180"/>
      <c r="H24" s="181"/>
      <c r="I24" s="181"/>
      <c r="J24" s="182"/>
      <c r="K24" s="180"/>
      <c r="L24" s="181"/>
      <c r="M24" s="194"/>
      <c r="N24" s="58"/>
      <c r="O24" s="10"/>
      <c r="P24" s="185"/>
      <c r="Q24" s="191"/>
      <c r="R24" s="185"/>
      <c r="S24" s="186"/>
      <c r="T24" s="180"/>
      <c r="U24" s="181"/>
      <c r="V24" s="181"/>
      <c r="W24" s="182"/>
      <c r="X24" s="180"/>
      <c r="Y24" s="181"/>
      <c r="Z24" s="194"/>
      <c r="AA24" s="48"/>
      <c r="AL24" t="str">
        <f>J24&amp;M24</f>
        <v/>
      </c>
      <c r="AM24" t="str">
        <f>W24&amp;Z24</f>
        <v/>
      </c>
    </row>
    <row r="25" spans="1:39" ht="26.1" customHeight="1" x14ac:dyDescent="0.25">
      <c r="A25" s="20">
        <v>275</v>
      </c>
      <c r="B25" s="5" t="b">
        <v>0</v>
      </c>
      <c r="C25" s="195"/>
      <c r="D25" s="196"/>
      <c r="E25" s="199"/>
      <c r="F25" s="200"/>
      <c r="G25" s="189" t="s">
        <v>38</v>
      </c>
      <c r="H25" s="190"/>
      <c r="I25" s="190"/>
      <c r="J25" s="21"/>
      <c r="K25" s="202" t="s">
        <v>14</v>
      </c>
      <c r="L25" s="203"/>
      <c r="M25" s="6"/>
      <c r="N25" s="4">
        <v>295</v>
      </c>
      <c r="O25" s="7" t="b">
        <v>0</v>
      </c>
      <c r="P25" s="195"/>
      <c r="Q25" s="196"/>
      <c r="R25" s="199"/>
      <c r="S25" s="200"/>
      <c r="T25" s="189" t="s">
        <v>38</v>
      </c>
      <c r="U25" s="190"/>
      <c r="V25" s="190"/>
      <c r="W25" s="21"/>
      <c r="X25" s="204" t="s">
        <v>14</v>
      </c>
      <c r="Y25" s="179"/>
      <c r="Z25" s="6"/>
      <c r="AA25" s="48"/>
      <c r="AL25" t="str">
        <f>J25&amp;M25</f>
        <v/>
      </c>
      <c r="AM25" t="str">
        <f>W25&amp;Z25</f>
        <v/>
      </c>
    </row>
    <row r="26" spans="1:39" ht="3" customHeight="1" x14ac:dyDescent="0.25">
      <c r="A26" s="43"/>
      <c r="B26" s="9"/>
      <c r="C26" s="185"/>
      <c r="D26" s="191"/>
      <c r="E26" s="185"/>
      <c r="F26" s="186"/>
      <c r="G26" s="180"/>
      <c r="H26" s="181"/>
      <c r="I26" s="181"/>
      <c r="J26" s="182"/>
      <c r="K26" s="180"/>
      <c r="L26" s="181"/>
      <c r="M26" s="194"/>
      <c r="N26" s="58">
        <v>56</v>
      </c>
      <c r="O26" s="10"/>
      <c r="P26" s="185"/>
      <c r="Q26" s="191"/>
      <c r="R26" s="185"/>
      <c r="S26" s="186"/>
      <c r="T26" s="180"/>
      <c r="U26" s="181"/>
      <c r="V26" s="181"/>
      <c r="W26" s="182"/>
      <c r="X26" s="180"/>
      <c r="Y26" s="181"/>
      <c r="Z26" s="194"/>
      <c r="AA26" s="48"/>
    </row>
    <row r="27" spans="1:39" ht="26.1" customHeight="1" x14ac:dyDescent="0.25">
      <c r="A27" s="20">
        <v>276</v>
      </c>
      <c r="B27" s="5" t="b">
        <v>0</v>
      </c>
      <c r="C27" s="195"/>
      <c r="D27" s="196"/>
      <c r="E27" s="199"/>
      <c r="F27" s="200"/>
      <c r="G27" s="189" t="s">
        <v>38</v>
      </c>
      <c r="H27" s="190"/>
      <c r="I27" s="190"/>
      <c r="J27" s="21"/>
      <c r="K27" s="197" t="s">
        <v>14</v>
      </c>
      <c r="L27" s="198"/>
      <c r="M27" s="21"/>
      <c r="N27" s="4">
        <v>296</v>
      </c>
      <c r="O27" s="7" t="b">
        <v>0</v>
      </c>
      <c r="P27" s="195"/>
      <c r="Q27" s="196"/>
      <c r="R27" s="199"/>
      <c r="S27" s="200"/>
      <c r="T27" s="189" t="s">
        <v>38</v>
      </c>
      <c r="U27" s="190"/>
      <c r="V27" s="190"/>
      <c r="W27" s="21"/>
      <c r="X27" s="189" t="s">
        <v>14</v>
      </c>
      <c r="Y27" s="190"/>
      <c r="Z27" s="21"/>
      <c r="AA27" s="48"/>
      <c r="AL27" t="str">
        <f>J27&amp;M27</f>
        <v/>
      </c>
      <c r="AM27" t="str">
        <f>W27&amp;Z27</f>
        <v/>
      </c>
    </row>
    <row r="28" spans="1:39" ht="3" customHeight="1" x14ac:dyDescent="0.25">
      <c r="A28" s="43"/>
      <c r="B28" s="9"/>
      <c r="C28" s="185"/>
      <c r="D28" s="191"/>
      <c r="E28" s="71"/>
      <c r="F28" s="72"/>
      <c r="G28" s="180"/>
      <c r="H28" s="181"/>
      <c r="I28" s="181"/>
      <c r="J28" s="182"/>
      <c r="K28" s="180"/>
      <c r="L28" s="181"/>
      <c r="M28" s="194"/>
      <c r="N28" s="58"/>
      <c r="O28" s="10"/>
      <c r="P28" s="185"/>
      <c r="Q28" s="191"/>
      <c r="R28" s="185"/>
      <c r="S28" s="186"/>
      <c r="T28" s="180"/>
      <c r="U28" s="181"/>
      <c r="V28" s="181"/>
      <c r="W28" s="182"/>
      <c r="X28" s="180"/>
      <c r="Y28" s="181"/>
      <c r="Z28" s="194"/>
      <c r="AA28" s="48"/>
      <c r="AL28" t="str">
        <f>J28&amp;M28</f>
        <v/>
      </c>
      <c r="AM28" t="str">
        <f>W28&amp;Z28</f>
        <v/>
      </c>
    </row>
    <row r="29" spans="1:39" ht="26.1" customHeight="1" x14ac:dyDescent="0.25">
      <c r="A29" s="20">
        <v>277</v>
      </c>
      <c r="B29" s="5" t="b">
        <v>0</v>
      </c>
      <c r="C29" s="195"/>
      <c r="D29" s="196"/>
      <c r="E29" s="199"/>
      <c r="F29" s="200"/>
      <c r="G29" s="189" t="s">
        <v>38</v>
      </c>
      <c r="H29" s="190"/>
      <c r="I29" s="190"/>
      <c r="J29" s="21"/>
      <c r="K29" s="202" t="s">
        <v>14</v>
      </c>
      <c r="L29" s="203"/>
      <c r="M29" s="6"/>
      <c r="N29" s="4">
        <v>297</v>
      </c>
      <c r="O29" s="7" t="b">
        <v>0</v>
      </c>
      <c r="P29" s="195"/>
      <c r="Q29" s="196"/>
      <c r="R29" s="199"/>
      <c r="S29" s="200"/>
      <c r="T29" s="189" t="s">
        <v>38</v>
      </c>
      <c r="U29" s="190"/>
      <c r="V29" s="190"/>
      <c r="W29" s="21"/>
      <c r="X29" s="204" t="s">
        <v>14</v>
      </c>
      <c r="Y29" s="179"/>
      <c r="Z29" s="6"/>
      <c r="AA29" s="48"/>
      <c r="AL29" t="str">
        <f>J29&amp;M29</f>
        <v/>
      </c>
      <c r="AM29" t="str">
        <f>W29&amp;Z29</f>
        <v/>
      </c>
    </row>
    <row r="30" spans="1:39" ht="3" customHeight="1" x14ac:dyDescent="0.25">
      <c r="A30" s="43"/>
      <c r="B30" s="9"/>
      <c r="C30" s="185"/>
      <c r="D30" s="191"/>
      <c r="E30" s="185"/>
      <c r="F30" s="186"/>
      <c r="G30" s="180"/>
      <c r="H30" s="181"/>
      <c r="I30" s="181"/>
      <c r="J30" s="182"/>
      <c r="K30" s="180"/>
      <c r="L30" s="181"/>
      <c r="M30" s="194"/>
      <c r="N30" s="58">
        <v>300</v>
      </c>
      <c r="O30" s="10"/>
      <c r="P30" s="185"/>
      <c r="Q30" s="191"/>
      <c r="R30" s="185"/>
      <c r="S30" s="186"/>
      <c r="T30" s="180"/>
      <c r="U30" s="181"/>
      <c r="V30" s="181"/>
      <c r="W30" s="182"/>
      <c r="X30" s="180"/>
      <c r="Y30" s="181"/>
      <c r="Z30" s="194"/>
      <c r="AA30" s="48"/>
    </row>
    <row r="31" spans="1:39" ht="26.1" customHeight="1" x14ac:dyDescent="0.25">
      <c r="A31" s="20">
        <v>278</v>
      </c>
      <c r="B31" s="5" t="b">
        <v>0</v>
      </c>
      <c r="C31" s="195"/>
      <c r="D31" s="196"/>
      <c r="E31" s="199"/>
      <c r="F31" s="200"/>
      <c r="G31" s="189" t="s">
        <v>38</v>
      </c>
      <c r="H31" s="190"/>
      <c r="I31" s="190"/>
      <c r="J31" s="21"/>
      <c r="K31" s="197" t="s">
        <v>14</v>
      </c>
      <c r="L31" s="198"/>
      <c r="M31" s="21"/>
      <c r="N31" s="4">
        <v>298</v>
      </c>
      <c r="O31" s="7" t="b">
        <v>0</v>
      </c>
      <c r="P31" s="195"/>
      <c r="Q31" s="196"/>
      <c r="R31" s="199"/>
      <c r="S31" s="200"/>
      <c r="T31" s="189" t="s">
        <v>38</v>
      </c>
      <c r="U31" s="190"/>
      <c r="V31" s="190"/>
      <c r="W31" s="21"/>
      <c r="X31" s="189" t="s">
        <v>14</v>
      </c>
      <c r="Y31" s="190"/>
      <c r="Z31" s="21"/>
      <c r="AA31" s="48"/>
      <c r="AL31" t="str">
        <f>J31&amp;M31</f>
        <v/>
      </c>
      <c r="AM31" t="str">
        <f>W31&amp;Z31</f>
        <v/>
      </c>
    </row>
    <row r="32" spans="1:39" ht="3" customHeight="1" x14ac:dyDescent="0.25">
      <c r="A32" s="43"/>
      <c r="B32" s="9"/>
      <c r="C32" s="185"/>
      <c r="D32" s="191"/>
      <c r="E32" s="71"/>
      <c r="F32" s="72"/>
      <c r="G32" s="180"/>
      <c r="H32" s="181"/>
      <c r="I32" s="181"/>
      <c r="J32" s="182"/>
      <c r="K32" s="180"/>
      <c r="L32" s="181"/>
      <c r="M32" s="194"/>
      <c r="N32" s="58">
        <v>302</v>
      </c>
      <c r="O32" s="10"/>
      <c r="P32" s="185"/>
      <c r="Q32" s="191"/>
      <c r="R32" s="185"/>
      <c r="S32" s="186"/>
      <c r="T32" s="180"/>
      <c r="U32" s="181"/>
      <c r="V32" s="181"/>
      <c r="W32" s="182"/>
      <c r="X32" s="180"/>
      <c r="Y32" s="181"/>
      <c r="Z32" s="194"/>
      <c r="AA32" s="48"/>
      <c r="AL32" t="str">
        <f>J32&amp;M32</f>
        <v/>
      </c>
      <c r="AM32" t="str">
        <f>W32&amp;Z32</f>
        <v/>
      </c>
    </row>
    <row r="33" spans="1:39" ht="26.1" customHeight="1" x14ac:dyDescent="0.25">
      <c r="A33" s="20">
        <v>279</v>
      </c>
      <c r="B33" s="5" t="b">
        <v>0</v>
      </c>
      <c r="C33" s="195"/>
      <c r="D33" s="196"/>
      <c r="E33" s="199"/>
      <c r="F33" s="200"/>
      <c r="G33" s="189" t="s">
        <v>38</v>
      </c>
      <c r="H33" s="190"/>
      <c r="I33" s="190"/>
      <c r="J33" s="21"/>
      <c r="K33" s="202" t="s">
        <v>14</v>
      </c>
      <c r="L33" s="203"/>
      <c r="M33" s="6"/>
      <c r="N33" s="4">
        <v>299</v>
      </c>
      <c r="O33" s="7" t="b">
        <v>0</v>
      </c>
      <c r="P33" s="195"/>
      <c r="Q33" s="196"/>
      <c r="R33" s="199"/>
      <c r="S33" s="200"/>
      <c r="T33" s="189" t="s">
        <v>38</v>
      </c>
      <c r="U33" s="190"/>
      <c r="V33" s="190"/>
      <c r="W33" s="21"/>
      <c r="X33" s="204" t="s">
        <v>14</v>
      </c>
      <c r="Y33" s="179"/>
      <c r="Z33" s="6"/>
      <c r="AA33" s="48"/>
      <c r="AL33" t="str">
        <f>J33&amp;M33</f>
        <v/>
      </c>
      <c r="AM33" t="str">
        <f>W33&amp;Z33</f>
        <v/>
      </c>
    </row>
    <row r="34" spans="1:39" ht="3" customHeight="1" x14ac:dyDescent="0.25">
      <c r="A34" s="43"/>
      <c r="B34" s="9"/>
      <c r="C34" s="185"/>
      <c r="D34" s="191"/>
      <c r="E34" s="185"/>
      <c r="F34" s="186"/>
      <c r="G34" s="180"/>
      <c r="H34" s="181"/>
      <c r="I34" s="181"/>
      <c r="J34" s="182"/>
      <c r="K34" s="180"/>
      <c r="L34" s="181"/>
      <c r="M34" s="194"/>
      <c r="N34" s="58"/>
      <c r="O34" s="10"/>
      <c r="P34" s="185"/>
      <c r="Q34" s="191"/>
      <c r="R34" s="185"/>
      <c r="S34" s="186"/>
      <c r="T34" s="180"/>
      <c r="U34" s="181"/>
      <c r="V34" s="181"/>
      <c r="W34" s="182"/>
      <c r="X34" s="180"/>
      <c r="Y34" s="181"/>
      <c r="Z34" s="194"/>
      <c r="AA34" s="48"/>
    </row>
    <row r="35" spans="1:39" ht="26.1" customHeight="1" x14ac:dyDescent="0.25">
      <c r="A35" s="20">
        <v>280</v>
      </c>
      <c r="B35" s="5" t="b">
        <v>0</v>
      </c>
      <c r="C35" s="195"/>
      <c r="D35" s="196"/>
      <c r="E35" s="199"/>
      <c r="F35" s="200"/>
      <c r="G35" s="189" t="s">
        <v>38</v>
      </c>
      <c r="H35" s="190"/>
      <c r="I35" s="190"/>
      <c r="J35" s="21"/>
      <c r="K35" s="197" t="s">
        <v>14</v>
      </c>
      <c r="L35" s="198"/>
      <c r="M35" s="21"/>
      <c r="N35" s="4">
        <v>300</v>
      </c>
      <c r="O35" s="7" t="b">
        <v>0</v>
      </c>
      <c r="P35" s="195"/>
      <c r="Q35" s="196"/>
      <c r="R35" s="199"/>
      <c r="S35" s="200"/>
      <c r="T35" s="189" t="s">
        <v>38</v>
      </c>
      <c r="U35" s="190"/>
      <c r="V35" s="190"/>
      <c r="W35" s="21"/>
      <c r="X35" s="189" t="s">
        <v>14</v>
      </c>
      <c r="Y35" s="190"/>
      <c r="Z35" s="21"/>
      <c r="AA35" s="48"/>
      <c r="AL35" t="str">
        <f>J35&amp;M35</f>
        <v/>
      </c>
      <c r="AM35" t="str">
        <f>W35&amp;Z35</f>
        <v/>
      </c>
    </row>
    <row r="36" spans="1:39" ht="3" customHeight="1" x14ac:dyDescent="0.25">
      <c r="A36" s="43"/>
      <c r="B36" s="9"/>
      <c r="C36" s="185"/>
      <c r="D36" s="191"/>
      <c r="E36" s="71"/>
      <c r="F36" s="72"/>
      <c r="G36" s="180"/>
      <c r="H36" s="181"/>
      <c r="I36" s="181"/>
      <c r="J36" s="182"/>
      <c r="K36" s="180"/>
      <c r="L36" s="181"/>
      <c r="M36" s="194"/>
      <c r="N36" s="58"/>
      <c r="O36" s="10"/>
      <c r="P36" s="185"/>
      <c r="Q36" s="191"/>
      <c r="R36" s="185"/>
      <c r="S36" s="186"/>
      <c r="T36" s="180"/>
      <c r="U36" s="181"/>
      <c r="V36" s="181"/>
      <c r="W36" s="182"/>
      <c r="X36" s="180"/>
      <c r="Y36" s="181"/>
      <c r="Z36" s="194"/>
      <c r="AA36" s="48"/>
      <c r="AL36" t="str">
        <f>J36&amp;M36</f>
        <v/>
      </c>
      <c r="AM36" t="str">
        <f>W36&amp;Z36</f>
        <v/>
      </c>
    </row>
    <row r="37" spans="1:39" ht="26.1" customHeight="1" x14ac:dyDescent="0.25">
      <c r="A37" s="20">
        <v>281</v>
      </c>
      <c r="B37" s="5" t="b">
        <v>0</v>
      </c>
      <c r="C37" s="195"/>
      <c r="D37" s="196"/>
      <c r="E37" s="199"/>
      <c r="F37" s="200"/>
      <c r="G37" s="189" t="s">
        <v>38</v>
      </c>
      <c r="H37" s="190"/>
      <c r="I37" s="190"/>
      <c r="J37" s="21"/>
      <c r="K37" s="202" t="s">
        <v>14</v>
      </c>
      <c r="L37" s="203"/>
      <c r="M37" s="6"/>
      <c r="N37" s="4">
        <v>301</v>
      </c>
      <c r="O37" s="7" t="b">
        <v>0</v>
      </c>
      <c r="P37" s="195"/>
      <c r="Q37" s="196"/>
      <c r="R37" s="199"/>
      <c r="S37" s="200"/>
      <c r="T37" s="189" t="s">
        <v>38</v>
      </c>
      <c r="U37" s="190"/>
      <c r="V37" s="190"/>
      <c r="W37" s="21"/>
      <c r="X37" s="204" t="s">
        <v>14</v>
      </c>
      <c r="Y37" s="179"/>
      <c r="Z37" s="6"/>
      <c r="AA37" s="48"/>
      <c r="AL37" t="str">
        <f>J37&amp;M37</f>
        <v/>
      </c>
      <c r="AM37" t="str">
        <f>W37&amp;Z37</f>
        <v/>
      </c>
    </row>
    <row r="38" spans="1:39" ht="3" customHeight="1" x14ac:dyDescent="0.25">
      <c r="A38" s="43"/>
      <c r="B38" s="9"/>
      <c r="C38" s="185"/>
      <c r="D38" s="191"/>
      <c r="E38" s="185"/>
      <c r="F38" s="186"/>
      <c r="G38" s="180"/>
      <c r="H38" s="181"/>
      <c r="I38" s="181"/>
      <c r="J38" s="182"/>
      <c r="K38" s="180"/>
      <c r="L38" s="181"/>
      <c r="M38" s="194"/>
      <c r="N38" s="58"/>
      <c r="O38" s="10"/>
      <c r="P38" s="185"/>
      <c r="Q38" s="191"/>
      <c r="R38" s="185"/>
      <c r="S38" s="186"/>
      <c r="T38" s="180"/>
      <c r="U38" s="181"/>
      <c r="V38" s="181"/>
      <c r="W38" s="182"/>
      <c r="X38" s="180"/>
      <c r="Y38" s="181"/>
      <c r="Z38" s="194"/>
      <c r="AA38" s="48"/>
    </row>
    <row r="39" spans="1:39" ht="26.1" customHeight="1" x14ac:dyDescent="0.25">
      <c r="A39" s="20">
        <v>282</v>
      </c>
      <c r="B39" s="5" t="b">
        <v>0</v>
      </c>
      <c r="C39" s="195"/>
      <c r="D39" s="196"/>
      <c r="E39" s="199"/>
      <c r="F39" s="200"/>
      <c r="G39" s="189" t="s">
        <v>38</v>
      </c>
      <c r="H39" s="190"/>
      <c r="I39" s="190"/>
      <c r="J39" s="21"/>
      <c r="K39" s="197" t="s">
        <v>14</v>
      </c>
      <c r="L39" s="198"/>
      <c r="M39" s="21"/>
      <c r="N39" s="4">
        <v>302</v>
      </c>
      <c r="O39" s="7" t="b">
        <v>0</v>
      </c>
      <c r="P39" s="195"/>
      <c r="Q39" s="196"/>
      <c r="R39" s="199"/>
      <c r="S39" s="200"/>
      <c r="T39" s="189" t="s">
        <v>38</v>
      </c>
      <c r="U39" s="190"/>
      <c r="V39" s="190"/>
      <c r="W39" s="21"/>
      <c r="X39" s="189" t="s">
        <v>14</v>
      </c>
      <c r="Y39" s="190"/>
      <c r="Z39" s="21"/>
      <c r="AA39" s="48"/>
      <c r="AL39" t="str">
        <f>J39&amp;M39</f>
        <v/>
      </c>
      <c r="AM39" t="str">
        <f>W39&amp;Z39</f>
        <v/>
      </c>
    </row>
    <row r="40" spans="1:39" ht="3" customHeight="1" x14ac:dyDescent="0.25">
      <c r="A40" s="43"/>
      <c r="B40" s="9"/>
      <c r="C40" s="185"/>
      <c r="D40" s="191"/>
      <c r="E40" s="71"/>
      <c r="F40" s="72"/>
      <c r="G40" s="180"/>
      <c r="H40" s="181"/>
      <c r="I40" s="181"/>
      <c r="J40" s="182"/>
      <c r="K40" s="180"/>
      <c r="L40" s="181"/>
      <c r="M40" s="194"/>
      <c r="N40" s="58">
        <v>308</v>
      </c>
      <c r="O40" s="10"/>
      <c r="P40" s="185"/>
      <c r="Q40" s="191"/>
      <c r="R40" s="185"/>
      <c r="S40" s="186"/>
      <c r="T40" s="180"/>
      <c r="U40" s="181"/>
      <c r="V40" s="181"/>
      <c r="W40" s="182"/>
      <c r="X40" s="180"/>
      <c r="Y40" s="181"/>
      <c r="Z40" s="194"/>
      <c r="AA40" s="48"/>
      <c r="AL40" t="str">
        <f>J40&amp;M40</f>
        <v/>
      </c>
      <c r="AM40" t="str">
        <f>W40&amp;Z40</f>
        <v/>
      </c>
    </row>
    <row r="41" spans="1:39" ht="26.1" customHeight="1" x14ac:dyDescent="0.25">
      <c r="A41" s="20">
        <v>283</v>
      </c>
      <c r="B41" s="5" t="b">
        <v>0</v>
      </c>
      <c r="C41" s="195"/>
      <c r="D41" s="196"/>
      <c r="E41" s="199"/>
      <c r="F41" s="200"/>
      <c r="G41" s="189" t="s">
        <v>38</v>
      </c>
      <c r="H41" s="190"/>
      <c r="I41" s="190"/>
      <c r="J41" s="21"/>
      <c r="K41" s="202" t="s">
        <v>14</v>
      </c>
      <c r="L41" s="203"/>
      <c r="M41" s="6"/>
      <c r="N41" s="4">
        <v>303</v>
      </c>
      <c r="O41" s="7" t="b">
        <v>0</v>
      </c>
      <c r="P41" s="195"/>
      <c r="Q41" s="196"/>
      <c r="R41" s="199"/>
      <c r="S41" s="200"/>
      <c r="T41" s="189" t="s">
        <v>38</v>
      </c>
      <c r="U41" s="190"/>
      <c r="V41" s="190"/>
      <c r="W41" s="21"/>
      <c r="X41" s="204" t="s">
        <v>14</v>
      </c>
      <c r="Y41" s="179"/>
      <c r="Z41" s="6"/>
      <c r="AA41" s="48"/>
      <c r="AL41" t="str">
        <f>J41&amp;M41</f>
        <v/>
      </c>
      <c r="AM41" t="str">
        <f>W41&amp;Z41</f>
        <v/>
      </c>
    </row>
    <row r="42" spans="1:39" ht="3" customHeight="1" x14ac:dyDescent="0.25">
      <c r="A42" s="43"/>
      <c r="B42" s="9"/>
      <c r="C42" s="185"/>
      <c r="D42" s="191"/>
      <c r="E42" s="185"/>
      <c r="F42" s="186"/>
      <c r="G42" s="180"/>
      <c r="H42" s="181"/>
      <c r="I42" s="181"/>
      <c r="J42" s="182"/>
      <c r="K42" s="180"/>
      <c r="L42" s="181"/>
      <c r="M42" s="194"/>
      <c r="N42" s="58"/>
      <c r="O42" s="10"/>
      <c r="P42" s="185"/>
      <c r="Q42" s="191"/>
      <c r="R42" s="185"/>
      <c r="S42" s="186"/>
      <c r="T42" s="180"/>
      <c r="U42" s="181"/>
      <c r="V42" s="181"/>
      <c r="W42" s="182"/>
      <c r="X42" s="180"/>
      <c r="Y42" s="181"/>
      <c r="Z42" s="194"/>
      <c r="AA42" s="48"/>
    </row>
    <row r="43" spans="1:39" ht="26.1" customHeight="1" x14ac:dyDescent="0.25">
      <c r="A43" s="20">
        <v>284</v>
      </c>
      <c r="B43" s="5" t="b">
        <v>0</v>
      </c>
      <c r="C43" s="195"/>
      <c r="D43" s="196"/>
      <c r="E43" s="199"/>
      <c r="F43" s="200"/>
      <c r="G43" s="189" t="s">
        <v>38</v>
      </c>
      <c r="H43" s="190"/>
      <c r="I43" s="190"/>
      <c r="J43" s="21"/>
      <c r="K43" s="197" t="s">
        <v>14</v>
      </c>
      <c r="L43" s="198"/>
      <c r="M43" s="21"/>
      <c r="N43" s="4">
        <v>304</v>
      </c>
      <c r="O43" s="7" t="b">
        <v>0</v>
      </c>
      <c r="P43" s="195"/>
      <c r="Q43" s="196"/>
      <c r="R43" s="199"/>
      <c r="S43" s="200"/>
      <c r="T43" s="189" t="s">
        <v>38</v>
      </c>
      <c r="U43" s="190"/>
      <c r="V43" s="190"/>
      <c r="W43" s="21"/>
      <c r="X43" s="189" t="s">
        <v>14</v>
      </c>
      <c r="Y43" s="190"/>
      <c r="Z43" s="21"/>
      <c r="AA43" s="48"/>
      <c r="AL43" t="str">
        <f>J43&amp;M43</f>
        <v/>
      </c>
      <c r="AM43" t="str">
        <f>W43&amp;Z43</f>
        <v/>
      </c>
    </row>
    <row r="44" spans="1:39" ht="3" customHeight="1" x14ac:dyDescent="0.25">
      <c r="A44" s="43"/>
      <c r="B44" s="9"/>
      <c r="C44" s="185"/>
      <c r="D44" s="191"/>
      <c r="E44" s="71"/>
      <c r="F44" s="72"/>
      <c r="G44" s="180"/>
      <c r="H44" s="181"/>
      <c r="I44" s="181"/>
      <c r="J44" s="182"/>
      <c r="K44" s="180"/>
      <c r="L44" s="181"/>
      <c r="M44" s="194"/>
      <c r="N44" s="58">
        <v>311</v>
      </c>
      <c r="O44" s="10"/>
      <c r="P44" s="185"/>
      <c r="Q44" s="191"/>
      <c r="R44" s="185"/>
      <c r="S44" s="186"/>
      <c r="T44" s="180"/>
      <c r="U44" s="181"/>
      <c r="V44" s="181"/>
      <c r="W44" s="182"/>
      <c r="X44" s="180"/>
      <c r="Y44" s="181"/>
      <c r="Z44" s="194"/>
      <c r="AA44" s="48"/>
      <c r="AL44" t="str">
        <f>J44&amp;M44</f>
        <v/>
      </c>
      <c r="AM44" t="str">
        <f>W44&amp;Z44</f>
        <v/>
      </c>
    </row>
    <row r="45" spans="1:39" ht="26.1" customHeight="1" x14ac:dyDescent="0.25">
      <c r="A45" s="20">
        <v>285</v>
      </c>
      <c r="B45" s="5" t="b">
        <v>0</v>
      </c>
      <c r="C45" s="195"/>
      <c r="D45" s="196"/>
      <c r="E45" s="199"/>
      <c r="F45" s="200"/>
      <c r="G45" s="189" t="s">
        <v>38</v>
      </c>
      <c r="H45" s="190"/>
      <c r="I45" s="190"/>
      <c r="J45" s="21"/>
      <c r="K45" s="202" t="s">
        <v>14</v>
      </c>
      <c r="L45" s="203"/>
      <c r="M45" s="6"/>
      <c r="N45" s="4">
        <v>305</v>
      </c>
      <c r="O45" s="7" t="b">
        <v>0</v>
      </c>
      <c r="P45" s="195"/>
      <c r="Q45" s="196"/>
      <c r="R45" s="199"/>
      <c r="S45" s="200"/>
      <c r="T45" s="189" t="s">
        <v>38</v>
      </c>
      <c r="U45" s="190"/>
      <c r="V45" s="190"/>
      <c r="W45" s="21"/>
      <c r="X45" s="204" t="s">
        <v>14</v>
      </c>
      <c r="Y45" s="179"/>
      <c r="Z45" s="6"/>
      <c r="AA45" s="48"/>
      <c r="AL45" t="str">
        <f>J45&amp;M45</f>
        <v/>
      </c>
      <c r="AM45" t="str">
        <f>W45&amp;Z45</f>
        <v/>
      </c>
    </row>
    <row r="46" spans="1:39" ht="3" customHeight="1" x14ac:dyDescent="0.25">
      <c r="A46" s="43"/>
      <c r="B46" s="9"/>
      <c r="C46" s="185"/>
      <c r="D46" s="191"/>
      <c r="E46" s="185"/>
      <c r="F46" s="186"/>
      <c r="G46" s="180"/>
      <c r="H46" s="181"/>
      <c r="I46" s="181"/>
      <c r="J46" s="182"/>
      <c r="K46" s="180"/>
      <c r="L46" s="181"/>
      <c r="M46" s="194"/>
      <c r="N46" s="58"/>
      <c r="O46" s="10"/>
      <c r="P46" s="185"/>
      <c r="Q46" s="191"/>
      <c r="R46" s="185"/>
      <c r="S46" s="186"/>
      <c r="T46" s="180"/>
      <c r="U46" s="181"/>
      <c r="V46" s="181"/>
      <c r="W46" s="182"/>
      <c r="X46" s="180"/>
      <c r="Y46" s="181"/>
      <c r="Z46" s="194"/>
      <c r="AA46" s="48"/>
    </row>
    <row r="47" spans="1:39" ht="26.1" customHeight="1" x14ac:dyDescent="0.25">
      <c r="A47" s="20">
        <v>286</v>
      </c>
      <c r="B47" s="5" t="b">
        <v>0</v>
      </c>
      <c r="C47" s="195"/>
      <c r="D47" s="196"/>
      <c r="E47" s="199"/>
      <c r="F47" s="200"/>
      <c r="G47" s="189" t="s">
        <v>38</v>
      </c>
      <c r="H47" s="190"/>
      <c r="I47" s="190"/>
      <c r="J47" s="21"/>
      <c r="K47" s="197" t="s">
        <v>14</v>
      </c>
      <c r="L47" s="198"/>
      <c r="M47" s="21"/>
      <c r="N47" s="4">
        <v>306</v>
      </c>
      <c r="O47" s="7" t="b">
        <v>0</v>
      </c>
      <c r="P47" s="195"/>
      <c r="Q47" s="196"/>
      <c r="R47" s="199"/>
      <c r="S47" s="200"/>
      <c r="T47" s="189" t="s">
        <v>38</v>
      </c>
      <c r="U47" s="190"/>
      <c r="V47" s="190"/>
      <c r="W47" s="21"/>
      <c r="X47" s="189" t="s">
        <v>14</v>
      </c>
      <c r="Y47" s="190"/>
      <c r="Z47" s="21"/>
      <c r="AA47" s="48"/>
      <c r="AL47" t="str">
        <f>J47&amp;M47</f>
        <v/>
      </c>
      <c r="AM47" t="str">
        <f>W47&amp;Z47</f>
        <v/>
      </c>
    </row>
    <row r="48" spans="1:39" ht="3" customHeight="1" x14ac:dyDescent="0.25">
      <c r="A48" s="43"/>
      <c r="B48" s="9"/>
      <c r="C48" s="185"/>
      <c r="D48" s="191"/>
      <c r="E48" s="71"/>
      <c r="F48" s="72"/>
      <c r="G48" s="180"/>
      <c r="H48" s="181"/>
      <c r="I48" s="181"/>
      <c r="J48" s="182"/>
      <c r="K48" s="180"/>
      <c r="L48" s="181"/>
      <c r="M48" s="194"/>
      <c r="N48" s="58"/>
      <c r="O48" s="10"/>
      <c r="P48" s="185"/>
      <c r="Q48" s="191"/>
      <c r="R48" s="185"/>
      <c r="S48" s="186"/>
      <c r="T48" s="180"/>
      <c r="U48" s="181"/>
      <c r="V48" s="181"/>
      <c r="W48" s="182"/>
      <c r="X48" s="180"/>
      <c r="Y48" s="181"/>
      <c r="Z48" s="194"/>
      <c r="AA48" s="48"/>
      <c r="AL48" t="str">
        <f>J48&amp;M48</f>
        <v/>
      </c>
      <c r="AM48" t="str">
        <f>W48&amp;Z48</f>
        <v/>
      </c>
    </row>
    <row r="50" spans="1:38" hidden="1" x14ac:dyDescent="0.25">
      <c r="A50" t="s">
        <v>62</v>
      </c>
    </row>
    <row r="51" spans="1:38" ht="12.75" hidden="1" customHeight="1" x14ac:dyDescent="0.25">
      <c r="C51" t="s">
        <v>15</v>
      </c>
      <c r="G51" t="s">
        <v>65</v>
      </c>
      <c r="P51" s="176" t="s">
        <v>58</v>
      </c>
      <c r="Q51" s="176"/>
      <c r="W51" t="s">
        <v>16</v>
      </c>
    </row>
    <row r="52" spans="1:38" s="12" customFormat="1" ht="12.75" hidden="1" customHeight="1" x14ac:dyDescent="0.25">
      <c r="A52"/>
      <c r="B52"/>
      <c r="C52">
        <v>1</v>
      </c>
      <c r="D52">
        <f>COUNTIF($C$9:$C$47,"&lt;500")</f>
        <v>0</v>
      </c>
      <c r="E52"/>
      <c r="F52"/>
      <c r="G52" s="90" t="s">
        <v>66</v>
      </c>
      <c r="H52"/>
      <c r="I52"/>
      <c r="J52"/>
      <c r="K52"/>
      <c r="L52"/>
      <c r="M52"/>
      <c r="N52"/>
      <c r="O52"/>
      <c r="P52">
        <v>1</v>
      </c>
      <c r="Q52">
        <f>COUNTIF($P$9:$P$47,"&lt;500")</f>
        <v>0</v>
      </c>
      <c r="R52"/>
      <c r="S52"/>
      <c r="T52"/>
      <c r="U52"/>
      <c r="V52"/>
      <c r="W52" s="177">
        <f t="shared" ref="W52:W58" si="0">SUM(D52+Q52)</f>
        <v>0</v>
      </c>
      <c r="X52" s="177"/>
      <c r="Y52"/>
      <c r="Z52"/>
      <c r="AA52" s="50"/>
      <c r="AB52"/>
      <c r="AC52"/>
      <c r="AD52"/>
      <c r="AE52"/>
      <c r="AF52"/>
      <c r="AG52"/>
      <c r="AH52"/>
      <c r="AK52"/>
      <c r="AL52"/>
    </row>
    <row r="53" spans="1:38" s="12" customFormat="1" ht="12.75" hidden="1" customHeight="1" x14ac:dyDescent="0.25">
      <c r="A53"/>
      <c r="B53"/>
      <c r="C53">
        <v>2</v>
      </c>
      <c r="D53" s="13">
        <f>COUNTIF($C$9:$C$47,"&gt;=500")-COUNTIF($C$9:$C$47,"&gt;549")</f>
        <v>0</v>
      </c>
      <c r="E53" s="13"/>
      <c r="F53" s="13"/>
      <c r="G53" t="s">
        <v>67</v>
      </c>
      <c r="H53"/>
      <c r="I53"/>
      <c r="J53"/>
      <c r="K53"/>
      <c r="L53"/>
      <c r="M53"/>
      <c r="N53"/>
      <c r="O53"/>
      <c r="P53">
        <v>2</v>
      </c>
      <c r="Q53" s="13">
        <f>COUNTIF($P$9:$P$47,"&gt;=500")-COUNTIF($P$9:$P$47,"&gt;549")</f>
        <v>0</v>
      </c>
      <c r="R53" s="13"/>
      <c r="S53" s="13"/>
      <c r="T53"/>
      <c r="U53"/>
      <c r="V53"/>
      <c r="W53" s="177">
        <f t="shared" si="0"/>
        <v>0</v>
      </c>
      <c r="X53" s="177"/>
      <c r="Y53"/>
      <c r="Z53"/>
      <c r="AA53" s="50"/>
      <c r="AB53"/>
      <c r="AC53"/>
      <c r="AD53"/>
      <c r="AE53"/>
      <c r="AF53" s="13"/>
      <c r="AG53"/>
      <c r="AH53"/>
      <c r="AK53"/>
      <c r="AL53"/>
    </row>
    <row r="54" spans="1:38" s="12" customFormat="1" ht="12.75" hidden="1" customHeight="1" x14ac:dyDescent="0.25">
      <c r="A54"/>
      <c r="B54"/>
      <c r="C54">
        <v>3</v>
      </c>
      <c r="D54" s="13">
        <f>COUNTIF($C$9:$C$47,"&gt;=550")-COUNTIF($C$9:$C$47,"&gt;599")</f>
        <v>0</v>
      </c>
      <c r="E54" s="13"/>
      <c r="F54" s="13"/>
      <c r="G54" t="s">
        <v>64</v>
      </c>
      <c r="H54"/>
      <c r="I54"/>
      <c r="J54"/>
      <c r="K54"/>
      <c r="L54"/>
      <c r="M54"/>
      <c r="N54"/>
      <c r="O54"/>
      <c r="P54">
        <v>3</v>
      </c>
      <c r="Q54" s="13">
        <f>COUNTIF($P$9:$P$47,"&gt;=550")-COUNTIF($P$9:$P$47,"&gt;599")</f>
        <v>0</v>
      </c>
      <c r="R54" s="13"/>
      <c r="S54" s="13"/>
      <c r="T54"/>
      <c r="U54"/>
      <c r="V54"/>
      <c r="W54" s="177">
        <f t="shared" si="0"/>
        <v>0</v>
      </c>
      <c r="X54" s="177"/>
      <c r="Y54"/>
      <c r="Z54"/>
      <c r="AA54" s="50"/>
      <c r="AB54"/>
      <c r="AC54"/>
      <c r="AD54"/>
      <c r="AE54"/>
      <c r="AF54" s="13"/>
      <c r="AG54"/>
      <c r="AH54"/>
      <c r="AK54"/>
      <c r="AL54"/>
    </row>
    <row r="55" spans="1:38" s="12" customFormat="1" ht="12.75" hidden="1" customHeight="1" x14ac:dyDescent="0.25">
      <c r="A55"/>
      <c r="B55"/>
      <c r="C55">
        <v>4</v>
      </c>
      <c r="D55" s="13">
        <f>COUNTIF($C$9:$C$47,"&gt;=600")-COUNTIF($C$9:$C$47,"&gt;900")</f>
        <v>0</v>
      </c>
      <c r="E55" s="13"/>
      <c r="F55" s="13"/>
      <c r="G55" t="s">
        <v>63</v>
      </c>
      <c r="H55"/>
      <c r="I55"/>
      <c r="J55"/>
      <c r="K55"/>
      <c r="L55"/>
      <c r="M55"/>
      <c r="N55"/>
      <c r="O55"/>
      <c r="P55">
        <v>4</v>
      </c>
      <c r="Q55" s="13">
        <f>COUNTIF($P$9:$P$47,"&gt;=600")-COUNTIF($P$9:$P$47,"&gt;900")</f>
        <v>0</v>
      </c>
      <c r="R55" s="13"/>
      <c r="S55" s="13"/>
      <c r="T55"/>
      <c r="U55"/>
      <c r="V55"/>
      <c r="W55" s="177">
        <f t="shared" si="0"/>
        <v>0</v>
      </c>
      <c r="X55" s="177"/>
      <c r="Y55"/>
      <c r="Z55"/>
      <c r="AA55" s="50"/>
      <c r="AB55"/>
      <c r="AC55"/>
      <c r="AD55"/>
      <c r="AE55"/>
      <c r="AF55" s="13"/>
      <c r="AG55"/>
      <c r="AH55"/>
      <c r="AK55"/>
      <c r="AL55"/>
    </row>
    <row r="56" spans="1:38" s="12" customFormat="1" ht="12.75" hidden="1" customHeight="1" x14ac:dyDescent="0.25">
      <c r="A56"/>
      <c r="B56"/>
      <c r="C56">
        <v>5</v>
      </c>
      <c r="D56" s="13">
        <f>COUNTIF($C$9:$C$47,"&gt;=901")-COUNTIF($C$9:$C$47,"&gt;1000")</f>
        <v>0</v>
      </c>
      <c r="E56" s="13"/>
      <c r="F56" s="13"/>
      <c r="G56" t="s">
        <v>68</v>
      </c>
      <c r="H56"/>
      <c r="I56"/>
      <c r="J56"/>
      <c r="K56"/>
      <c r="L56"/>
      <c r="M56"/>
      <c r="N56"/>
      <c r="O56"/>
      <c r="P56">
        <v>5</v>
      </c>
      <c r="Q56" s="13">
        <f>COUNTIF($P$9:$P$47,"&gt;=901")-COUNTIF($P$9:$P$47,"&gt;1000")</f>
        <v>0</v>
      </c>
      <c r="R56" s="13"/>
      <c r="S56" s="13"/>
      <c r="T56"/>
      <c r="U56"/>
      <c r="V56"/>
      <c r="W56" s="177">
        <f t="shared" si="0"/>
        <v>0</v>
      </c>
      <c r="X56" s="177"/>
      <c r="Y56"/>
      <c r="Z56"/>
      <c r="AA56" s="50"/>
      <c r="AB56"/>
      <c r="AC56"/>
      <c r="AD56"/>
      <c r="AE56"/>
      <c r="AF56" s="13"/>
      <c r="AG56"/>
      <c r="AH56"/>
      <c r="AK56"/>
      <c r="AL56"/>
    </row>
    <row r="57" spans="1:38" s="12" customFormat="1" hidden="1" x14ac:dyDescent="0.25">
      <c r="A57"/>
      <c r="B57"/>
      <c r="C57">
        <v>6</v>
      </c>
      <c r="D57" s="13">
        <f>COUNTIF($C$9:$C$47,"&gt;=1001")-COUNTIF($C$9:$C$47,"&gt;1050")</f>
        <v>0</v>
      </c>
      <c r="E57"/>
      <c r="F57"/>
      <c r="G57" s="90" t="s">
        <v>69</v>
      </c>
      <c r="H57"/>
      <c r="I57"/>
      <c r="J57"/>
      <c r="K57"/>
      <c r="L57"/>
      <c r="M57"/>
      <c r="N57"/>
      <c r="O57"/>
      <c r="P57">
        <v>6</v>
      </c>
      <c r="Q57" s="13">
        <f>COUNTIF($P$9:$P$47,"&gt;=1001")-COUNTIF($P$9:$P$47,"&gt;1050")</f>
        <v>0</v>
      </c>
      <c r="R57"/>
      <c r="S57"/>
      <c r="T57"/>
      <c r="U57"/>
      <c r="V57"/>
      <c r="W57" s="177">
        <f t="shared" si="0"/>
        <v>0</v>
      </c>
      <c r="X57" s="177"/>
      <c r="Y57"/>
      <c r="Z57"/>
      <c r="AA57" s="50"/>
      <c r="AB57"/>
      <c r="AC57"/>
      <c r="AD57"/>
      <c r="AE57"/>
      <c r="AF57"/>
      <c r="AG57"/>
      <c r="AH57"/>
      <c r="AK57"/>
      <c r="AL57"/>
    </row>
    <row r="58" spans="1:38" hidden="1" x14ac:dyDescent="0.25">
      <c r="C58">
        <v>7</v>
      </c>
      <c r="D58">
        <f>COUNTIF($C$9:$C$47,"&gt;1050")</f>
        <v>0</v>
      </c>
      <c r="G58" s="90" t="s">
        <v>70</v>
      </c>
      <c r="P58">
        <v>7</v>
      </c>
      <c r="Q58">
        <f>COUNTIF($P$9:$P$47,"&gt;1050")</f>
        <v>0</v>
      </c>
      <c r="W58" s="177">
        <f t="shared" si="0"/>
        <v>0</v>
      </c>
      <c r="X58" s="177"/>
    </row>
    <row r="59" spans="1:38" hidden="1" x14ac:dyDescent="0.25">
      <c r="G59" s="90"/>
      <c r="W59" s="89"/>
      <c r="X59" s="89"/>
    </row>
    <row r="60" spans="1:38" hidden="1" x14ac:dyDescent="0.25">
      <c r="A60" t="s">
        <v>61</v>
      </c>
      <c r="AE60" s="176"/>
      <c r="AF60" s="176"/>
      <c r="AG60" s="176"/>
    </row>
    <row r="61" spans="1:38" hidden="1" x14ac:dyDescent="0.25">
      <c r="C61" t="s">
        <v>17</v>
      </c>
      <c r="P61" t="s">
        <v>17</v>
      </c>
      <c r="W61" t="s">
        <v>18</v>
      </c>
    </row>
    <row r="62" spans="1:38" hidden="1" x14ac:dyDescent="0.25">
      <c r="C62" s="176">
        <f>COUNTIF(B9:B47,"=TRUE")</f>
        <v>0</v>
      </c>
      <c r="D62" s="176"/>
      <c r="E62" s="88"/>
      <c r="F62" s="88"/>
      <c r="M62" s="14"/>
      <c r="O62" s="14"/>
      <c r="P62" s="176">
        <f>COUNTIF(O9:O47,"=TRUE")</f>
        <v>0</v>
      </c>
      <c r="Q62" s="176"/>
      <c r="R62" s="88"/>
      <c r="S62" s="88"/>
      <c r="W62" s="176">
        <f>SUM(C62+P62)</f>
        <v>0</v>
      </c>
      <c r="X62" s="176"/>
    </row>
  </sheetData>
  <sheetProtection password="CA83" sheet="1" objects="1" scenarios="1"/>
  <mergeCells count="341">
    <mergeCell ref="AE60:AG60"/>
    <mergeCell ref="W52:X52"/>
    <mergeCell ref="W53:X53"/>
    <mergeCell ref="W54:X54"/>
    <mergeCell ref="W55:X55"/>
    <mergeCell ref="W56:X56"/>
    <mergeCell ref="W57:X57"/>
    <mergeCell ref="T47:V47"/>
    <mergeCell ref="X47:Y47"/>
    <mergeCell ref="C48:D48"/>
    <mergeCell ref="G48:J48"/>
    <mergeCell ref="K48:M48"/>
    <mergeCell ref="P48:Q48"/>
    <mergeCell ref="T48:W48"/>
    <mergeCell ref="X48:Z48"/>
    <mergeCell ref="C47:D47"/>
    <mergeCell ref="E47:F47"/>
    <mergeCell ref="G47:I47"/>
    <mergeCell ref="K47:L47"/>
    <mergeCell ref="P47:Q47"/>
    <mergeCell ref="R47:S47"/>
    <mergeCell ref="R48:S48"/>
    <mergeCell ref="T45:V45"/>
    <mergeCell ref="X45:Y45"/>
    <mergeCell ref="C46:D46"/>
    <mergeCell ref="E46:F46"/>
    <mergeCell ref="G46:J46"/>
    <mergeCell ref="K46:M46"/>
    <mergeCell ref="P46:Q46"/>
    <mergeCell ref="R46:S46"/>
    <mergeCell ref="T46:W46"/>
    <mergeCell ref="X46:Z46"/>
    <mergeCell ref="C45:D45"/>
    <mergeCell ref="E45:F45"/>
    <mergeCell ref="G45:I45"/>
    <mergeCell ref="K45:L45"/>
    <mergeCell ref="P45:Q45"/>
    <mergeCell ref="R45:S45"/>
    <mergeCell ref="T43:V43"/>
    <mergeCell ref="X43:Y43"/>
    <mergeCell ref="C44:D44"/>
    <mergeCell ref="G44:J44"/>
    <mergeCell ref="K44:M44"/>
    <mergeCell ref="P44:Q44"/>
    <mergeCell ref="T44:W44"/>
    <mergeCell ref="X44:Z44"/>
    <mergeCell ref="C43:D43"/>
    <mergeCell ref="E43:F43"/>
    <mergeCell ref="G43:I43"/>
    <mergeCell ref="K43:L43"/>
    <mergeCell ref="P43:Q43"/>
    <mergeCell ref="R43:S43"/>
    <mergeCell ref="R44:S44"/>
    <mergeCell ref="T41:V41"/>
    <mergeCell ref="X41:Y41"/>
    <mergeCell ref="C42:D42"/>
    <mergeCell ref="E42:F42"/>
    <mergeCell ref="G42:J42"/>
    <mergeCell ref="K42:M42"/>
    <mergeCell ref="P42:Q42"/>
    <mergeCell ref="R42:S42"/>
    <mergeCell ref="T42:W42"/>
    <mergeCell ref="X42:Z42"/>
    <mergeCell ref="C41:D41"/>
    <mergeCell ref="E41:F41"/>
    <mergeCell ref="G41:I41"/>
    <mergeCell ref="K41:L41"/>
    <mergeCell ref="P41:Q41"/>
    <mergeCell ref="R41:S41"/>
    <mergeCell ref="T39:V39"/>
    <mergeCell ref="X39:Y39"/>
    <mergeCell ref="C40:D40"/>
    <mergeCell ref="G40:J40"/>
    <mergeCell ref="K40:M40"/>
    <mergeCell ref="P40:Q40"/>
    <mergeCell ref="T40:W40"/>
    <mergeCell ref="X40:Z40"/>
    <mergeCell ref="C39:D39"/>
    <mergeCell ref="E39:F39"/>
    <mergeCell ref="G39:I39"/>
    <mergeCell ref="K39:L39"/>
    <mergeCell ref="P39:Q39"/>
    <mergeCell ref="R39:S39"/>
    <mergeCell ref="R40:S40"/>
    <mergeCell ref="T37:V37"/>
    <mergeCell ref="X37:Y37"/>
    <mergeCell ref="C38:D38"/>
    <mergeCell ref="E38:F38"/>
    <mergeCell ref="G38:J38"/>
    <mergeCell ref="K38:M38"/>
    <mergeCell ref="P38:Q38"/>
    <mergeCell ref="R38:S38"/>
    <mergeCell ref="T38:W38"/>
    <mergeCell ref="X38:Z38"/>
    <mergeCell ref="C37:D37"/>
    <mergeCell ref="E37:F37"/>
    <mergeCell ref="G37:I37"/>
    <mergeCell ref="K37:L37"/>
    <mergeCell ref="P37:Q37"/>
    <mergeCell ref="R37:S37"/>
    <mergeCell ref="T35:V35"/>
    <mergeCell ref="X35:Y35"/>
    <mergeCell ref="C36:D36"/>
    <mergeCell ref="G36:J36"/>
    <mergeCell ref="K36:M36"/>
    <mergeCell ref="P36:Q36"/>
    <mergeCell ref="T36:W36"/>
    <mergeCell ref="X36:Z36"/>
    <mergeCell ref="C35:D35"/>
    <mergeCell ref="E35:F35"/>
    <mergeCell ref="G35:I35"/>
    <mergeCell ref="K35:L35"/>
    <mergeCell ref="P35:Q35"/>
    <mergeCell ref="R35:S35"/>
    <mergeCell ref="R36:S36"/>
    <mergeCell ref="T33:V33"/>
    <mergeCell ref="X33:Y33"/>
    <mergeCell ref="C34:D34"/>
    <mergeCell ref="E34:F34"/>
    <mergeCell ref="G34:J34"/>
    <mergeCell ref="K34:M34"/>
    <mergeCell ref="P34:Q34"/>
    <mergeCell ref="R34:S34"/>
    <mergeCell ref="T34:W34"/>
    <mergeCell ref="X34:Z34"/>
    <mergeCell ref="C33:D33"/>
    <mergeCell ref="E33:F33"/>
    <mergeCell ref="G33:I33"/>
    <mergeCell ref="K33:L33"/>
    <mergeCell ref="P33:Q33"/>
    <mergeCell ref="R33:S33"/>
    <mergeCell ref="T31:V31"/>
    <mergeCell ref="X31:Y31"/>
    <mergeCell ref="C32:D32"/>
    <mergeCell ref="G32:J32"/>
    <mergeCell ref="K32:M32"/>
    <mergeCell ref="P32:Q32"/>
    <mergeCell ref="T32:W32"/>
    <mergeCell ref="X32:Z32"/>
    <mergeCell ref="C31:D31"/>
    <mergeCell ref="E31:F31"/>
    <mergeCell ref="G31:I31"/>
    <mergeCell ref="K31:L31"/>
    <mergeCell ref="P31:Q31"/>
    <mergeCell ref="R31:S31"/>
    <mergeCell ref="R32:S32"/>
    <mergeCell ref="T29:V29"/>
    <mergeCell ref="X29:Y29"/>
    <mergeCell ref="C30:D30"/>
    <mergeCell ref="E30:F30"/>
    <mergeCell ref="G30:J30"/>
    <mergeCell ref="K30:M30"/>
    <mergeCell ref="P30:Q30"/>
    <mergeCell ref="R30:S30"/>
    <mergeCell ref="T30:W30"/>
    <mergeCell ref="X30:Z30"/>
    <mergeCell ref="C29:D29"/>
    <mergeCell ref="E29:F29"/>
    <mergeCell ref="G29:I29"/>
    <mergeCell ref="K29:L29"/>
    <mergeCell ref="P29:Q29"/>
    <mergeCell ref="R29:S29"/>
    <mergeCell ref="T27:V27"/>
    <mergeCell ref="X27:Y27"/>
    <mergeCell ref="C28:D28"/>
    <mergeCell ref="G28:J28"/>
    <mergeCell ref="K28:M28"/>
    <mergeCell ref="P28:Q28"/>
    <mergeCell ref="T28:W28"/>
    <mergeCell ref="X28:Z28"/>
    <mergeCell ref="C27:D27"/>
    <mergeCell ref="E27:F27"/>
    <mergeCell ref="G27:I27"/>
    <mergeCell ref="K27:L27"/>
    <mergeCell ref="P27:Q27"/>
    <mergeCell ref="R27:S27"/>
    <mergeCell ref="R28:S28"/>
    <mergeCell ref="T25:V25"/>
    <mergeCell ref="X25:Y25"/>
    <mergeCell ref="C26:D26"/>
    <mergeCell ref="E26:F26"/>
    <mergeCell ref="G26:J26"/>
    <mergeCell ref="K26:M26"/>
    <mergeCell ref="P26:Q26"/>
    <mergeCell ref="R26:S26"/>
    <mergeCell ref="T26:W26"/>
    <mergeCell ref="X26:Z26"/>
    <mergeCell ref="C25:D25"/>
    <mergeCell ref="E25:F25"/>
    <mergeCell ref="G25:I25"/>
    <mergeCell ref="K25:L25"/>
    <mergeCell ref="P25:Q25"/>
    <mergeCell ref="R25:S25"/>
    <mergeCell ref="T23:V23"/>
    <mergeCell ref="X23:Y23"/>
    <mergeCell ref="C24:D24"/>
    <mergeCell ref="G24:J24"/>
    <mergeCell ref="K24:M24"/>
    <mergeCell ref="P24:Q24"/>
    <mergeCell ref="T24:W24"/>
    <mergeCell ref="X24:Z24"/>
    <mergeCell ref="C23:D23"/>
    <mergeCell ref="E23:F23"/>
    <mergeCell ref="G23:I23"/>
    <mergeCell ref="K23:L23"/>
    <mergeCell ref="P23:Q23"/>
    <mergeCell ref="R23:S23"/>
    <mergeCell ref="R24:S24"/>
    <mergeCell ref="T21:V21"/>
    <mergeCell ref="X21:Y21"/>
    <mergeCell ref="C22:D22"/>
    <mergeCell ref="E22:F22"/>
    <mergeCell ref="G22:J22"/>
    <mergeCell ref="K22:M22"/>
    <mergeCell ref="P22:Q22"/>
    <mergeCell ref="R22:S22"/>
    <mergeCell ref="T22:W22"/>
    <mergeCell ref="X22:Z22"/>
    <mergeCell ref="C21:D21"/>
    <mergeCell ref="E21:F21"/>
    <mergeCell ref="G21:I21"/>
    <mergeCell ref="K21:L21"/>
    <mergeCell ref="P21:Q21"/>
    <mergeCell ref="R21:S21"/>
    <mergeCell ref="T19:V19"/>
    <mergeCell ref="X19:Y19"/>
    <mergeCell ref="C20:D20"/>
    <mergeCell ref="G20:J20"/>
    <mergeCell ref="K20:M20"/>
    <mergeCell ref="P20:Q20"/>
    <mergeCell ref="T20:W20"/>
    <mergeCell ref="X20:Z20"/>
    <mergeCell ref="C19:D19"/>
    <mergeCell ref="E19:F19"/>
    <mergeCell ref="G19:I19"/>
    <mergeCell ref="K19:L19"/>
    <mergeCell ref="P19:Q19"/>
    <mergeCell ref="R19:S19"/>
    <mergeCell ref="R20:S20"/>
    <mergeCell ref="T17:V17"/>
    <mergeCell ref="X17:Y17"/>
    <mergeCell ref="C18:D18"/>
    <mergeCell ref="E18:F18"/>
    <mergeCell ref="G18:J18"/>
    <mergeCell ref="K18:M18"/>
    <mergeCell ref="P18:Q18"/>
    <mergeCell ref="R18:S18"/>
    <mergeCell ref="T18:W18"/>
    <mergeCell ref="X18:Z18"/>
    <mergeCell ref="C17:D17"/>
    <mergeCell ref="E17:F17"/>
    <mergeCell ref="G17:I17"/>
    <mergeCell ref="K17:L17"/>
    <mergeCell ref="P17:Q17"/>
    <mergeCell ref="R17:S17"/>
    <mergeCell ref="T15:V15"/>
    <mergeCell ref="X15:Y15"/>
    <mergeCell ref="C16:D16"/>
    <mergeCell ref="G16:J16"/>
    <mergeCell ref="K16:M16"/>
    <mergeCell ref="P16:Q16"/>
    <mergeCell ref="T16:W16"/>
    <mergeCell ref="X16:Z16"/>
    <mergeCell ref="C15:D15"/>
    <mergeCell ref="E15:F15"/>
    <mergeCell ref="G15:I15"/>
    <mergeCell ref="K15:L15"/>
    <mergeCell ref="P15:Q15"/>
    <mergeCell ref="R15:S15"/>
    <mergeCell ref="R16:S16"/>
    <mergeCell ref="C14:D14"/>
    <mergeCell ref="E14:F14"/>
    <mergeCell ref="G14:J14"/>
    <mergeCell ref="K14:M14"/>
    <mergeCell ref="P14:Q14"/>
    <mergeCell ref="R14:S14"/>
    <mergeCell ref="T14:W14"/>
    <mergeCell ref="X14:Z14"/>
    <mergeCell ref="C13:D13"/>
    <mergeCell ref="E13:F13"/>
    <mergeCell ref="G13:I13"/>
    <mergeCell ref="K13:L13"/>
    <mergeCell ref="P13:Q13"/>
    <mergeCell ref="R13:S13"/>
    <mergeCell ref="C10:D10"/>
    <mergeCell ref="E10:F10"/>
    <mergeCell ref="G10:J10"/>
    <mergeCell ref="K10:M10"/>
    <mergeCell ref="P10:Q10"/>
    <mergeCell ref="R10:S10"/>
    <mergeCell ref="R12:S12"/>
    <mergeCell ref="T13:V13"/>
    <mergeCell ref="X13:Y13"/>
    <mergeCell ref="C9:D9"/>
    <mergeCell ref="E9:F9"/>
    <mergeCell ref="G9:I9"/>
    <mergeCell ref="K9:L9"/>
    <mergeCell ref="P9:Q9"/>
    <mergeCell ref="R9:S9"/>
    <mergeCell ref="T9:V9"/>
    <mergeCell ref="X9:Y9"/>
    <mergeCell ref="C12:D12"/>
    <mergeCell ref="G12:J12"/>
    <mergeCell ref="K12:M12"/>
    <mergeCell ref="P12:Q12"/>
    <mergeCell ref="T12:W12"/>
    <mergeCell ref="X12:Z12"/>
    <mergeCell ref="T10:W10"/>
    <mergeCell ref="X10:Z10"/>
    <mergeCell ref="C11:D11"/>
    <mergeCell ref="E11:F11"/>
    <mergeCell ref="G11:I11"/>
    <mergeCell ref="K11:L11"/>
    <mergeCell ref="P11:Q11"/>
    <mergeCell ref="R11:S11"/>
    <mergeCell ref="T11:V11"/>
    <mergeCell ref="X11:Y11"/>
    <mergeCell ref="P51:Q51"/>
    <mergeCell ref="W58:X58"/>
    <mergeCell ref="C62:D62"/>
    <mergeCell ref="P62:Q62"/>
    <mergeCell ref="W62:X62"/>
    <mergeCell ref="A2:Z2"/>
    <mergeCell ref="A4:H4"/>
    <mergeCell ref="I4:P4"/>
    <mergeCell ref="Q4:U4"/>
    <mergeCell ref="V4:Z4"/>
    <mergeCell ref="A5:H5"/>
    <mergeCell ref="I5:P5"/>
    <mergeCell ref="Q5:U5"/>
    <mergeCell ref="V5:Z5"/>
    <mergeCell ref="F6:L6"/>
    <mergeCell ref="P6:U6"/>
    <mergeCell ref="C8:D8"/>
    <mergeCell ref="E8:F8"/>
    <mergeCell ref="G8:J8"/>
    <mergeCell ref="K8:M8"/>
    <mergeCell ref="P8:Q8"/>
    <mergeCell ref="R8:S8"/>
    <mergeCell ref="T8:W8"/>
    <mergeCell ref="X8:Z8"/>
  </mergeCells>
  <dataValidations count="4">
    <dataValidation type="whole" allowBlank="1" showInputMessage="1" showErrorMessage="1" error="Weight must be between 400 and 1200" sqref="P16:Q16 C12:F12 C16:F16 P20:Q20 P24:Q24 C20:F20 P28:Q28 C24:F24 P32:Q32 C28:F28 C32:F32 P36:Q36 P40:Q40 C36:F36 C40:F40 P44:Q44 P12:Q12 C44:F44 C48:F48 P48:Q48">
      <formula1>400</formula1>
      <formula2>1400</formula2>
    </dataValidation>
    <dataValidation type="list" allowBlank="1" showInputMessage="1" showErrorMessage="1" error="Entry must be upper case P C SE S or NG (no grade)" sqref="J9 J11 W11 W9 J13 J15 W15 W13 J17 J19 W19 W17 J21 J23 W23 W21 J25 J27 W27 W25 J29 J31 W31 W29 J33 J35 W35 W33 J37 J39 W39 W37 J41 J43 W43 W41 J45 J47 W47 W45">
      <formula1>" P, C, SE, S, NG"</formula1>
    </dataValidation>
    <dataValidation type="list" allowBlank="1" showInputMessage="1" showErrorMessage="1" error="Yield must be between 0 and 5" sqref="M9 Z9 M11 Z11 M13 Z13 M15 Z15 M17 Z17 M19 Z19 M21 Z21 M23 Z23 M25 Z25 M27 Z27 M29 Z29 M31 Z31 M33 Z33 M35 Z35 M37 Z37 M39 Z39 M41 Z41 M43 Z43 M45 Z45 M47 Z47">
      <formula1>"0, 1, 2, 3, 4, 5"</formula1>
    </dataValidation>
    <dataValidation type="whole" allowBlank="1" showInputMessage="1" showErrorMessage="1" error="Weight must be between 400 and 1400" sqref="C11:D11 C9:D9 P11:Q11 P13:Q13 C15:D15 C13:D13 P15:Q15 P17:Q17 C19:D19 C17:D17 P19:Q19 P21:Q21 C23:D23 C21:D21 P23:Q23 P25:Q25 C27:D27 C25:D25 P27:Q27 P29:Q29 C31:D31 C29:D29 P31:Q31 P33:Q33 C35:D35 C33:D33 P35:Q35 P37:Q37 C39:D39 C37:D37 P39:Q39 P41:Q41 C43:D43 C41:D41 P43:Q43 P45:Q45 C47:D47 C45:D45 P47:Q47 P9:Q9">
      <formula1>400</formula1>
      <formula2>1400</formula2>
    </dataValidation>
  </dataValidations>
  <printOptions horizontalCentered="1"/>
  <pageMargins left="0.2" right="0.2" top="0.5" bottom="0.5"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locked="0" defaultSize="0" autoFill="0" autoLine="0" autoPict="0">
                <anchor moveWithCells="1">
                  <from>
                    <xdr:col>1</xdr:col>
                    <xdr:colOff>22860</xdr:colOff>
                    <xdr:row>10</xdr:row>
                    <xdr:rowOff>60960</xdr:rowOff>
                  </from>
                  <to>
                    <xdr:col>2</xdr:col>
                    <xdr:colOff>38100</xdr:colOff>
                    <xdr:row>10</xdr:row>
                    <xdr:rowOff>274320</xdr:rowOff>
                  </to>
                </anchor>
              </controlPr>
            </control>
          </mc:Choice>
        </mc:AlternateContent>
        <mc:AlternateContent xmlns:mc="http://schemas.openxmlformats.org/markup-compatibility/2006">
          <mc:Choice Requires="x14">
            <control shapeId="26626" r:id="rId5" name="Check Box 2">
              <controlPr locked="0" defaultSize="0" autoFill="0" autoLine="0" autoPict="0">
                <anchor moveWithCells="1">
                  <from>
                    <xdr:col>14</xdr:col>
                    <xdr:colOff>30480</xdr:colOff>
                    <xdr:row>8</xdr:row>
                    <xdr:rowOff>251460</xdr:rowOff>
                  </from>
                  <to>
                    <xdr:col>15</xdr:col>
                    <xdr:colOff>7620</xdr:colOff>
                    <xdr:row>12</xdr:row>
                    <xdr:rowOff>83820</xdr:rowOff>
                  </to>
                </anchor>
              </controlPr>
            </control>
          </mc:Choice>
        </mc:AlternateContent>
        <mc:AlternateContent xmlns:mc="http://schemas.openxmlformats.org/markup-compatibility/2006">
          <mc:Choice Requires="x14">
            <control shapeId="26627" r:id="rId6" name="Check Box 3">
              <controlPr locked="0" defaultSize="0" autoFill="0" autoLine="0" autoPict="0">
                <anchor moveWithCells="1">
                  <from>
                    <xdr:col>1</xdr:col>
                    <xdr:colOff>22860</xdr:colOff>
                    <xdr:row>7</xdr:row>
                    <xdr:rowOff>373380</xdr:rowOff>
                  </from>
                  <to>
                    <xdr:col>1</xdr:col>
                    <xdr:colOff>259080</xdr:colOff>
                    <xdr:row>9</xdr:row>
                    <xdr:rowOff>0</xdr:rowOff>
                  </to>
                </anchor>
              </controlPr>
            </control>
          </mc:Choice>
        </mc:AlternateContent>
        <mc:AlternateContent xmlns:mc="http://schemas.openxmlformats.org/markup-compatibility/2006">
          <mc:Choice Requires="x14">
            <control shapeId="26628" r:id="rId7" name="Check Box 4">
              <controlPr locked="0" defaultSize="0" autoFill="0" autoLine="0" autoPict="0">
                <anchor moveWithCells="1">
                  <from>
                    <xdr:col>14</xdr:col>
                    <xdr:colOff>30480</xdr:colOff>
                    <xdr:row>7</xdr:row>
                    <xdr:rowOff>297180</xdr:rowOff>
                  </from>
                  <to>
                    <xdr:col>14</xdr:col>
                    <xdr:colOff>266700</xdr:colOff>
                    <xdr:row>10</xdr:row>
                    <xdr:rowOff>76200</xdr:rowOff>
                  </to>
                </anchor>
              </controlPr>
            </control>
          </mc:Choice>
        </mc:AlternateContent>
        <mc:AlternateContent xmlns:mc="http://schemas.openxmlformats.org/markup-compatibility/2006">
          <mc:Choice Requires="x14">
            <control shapeId="26629" r:id="rId8" name="Check Box 5">
              <controlPr locked="0" defaultSize="0" autoFill="0" autoLine="0" autoPict="0">
                <anchor moveWithCells="1">
                  <from>
                    <xdr:col>1</xdr:col>
                    <xdr:colOff>22860</xdr:colOff>
                    <xdr:row>14</xdr:row>
                    <xdr:rowOff>60960</xdr:rowOff>
                  </from>
                  <to>
                    <xdr:col>2</xdr:col>
                    <xdr:colOff>38100</xdr:colOff>
                    <xdr:row>14</xdr:row>
                    <xdr:rowOff>274320</xdr:rowOff>
                  </to>
                </anchor>
              </controlPr>
            </control>
          </mc:Choice>
        </mc:AlternateContent>
        <mc:AlternateContent xmlns:mc="http://schemas.openxmlformats.org/markup-compatibility/2006">
          <mc:Choice Requires="x14">
            <control shapeId="26630" r:id="rId9" name="Check Box 6">
              <controlPr locked="0" defaultSize="0" autoFill="0" autoLine="0" autoPict="0">
                <anchor moveWithCells="1">
                  <from>
                    <xdr:col>1</xdr:col>
                    <xdr:colOff>22860</xdr:colOff>
                    <xdr:row>11</xdr:row>
                    <xdr:rowOff>22860</xdr:rowOff>
                  </from>
                  <to>
                    <xdr:col>1</xdr:col>
                    <xdr:colOff>259080</xdr:colOff>
                    <xdr:row>13</xdr:row>
                    <xdr:rowOff>7620</xdr:rowOff>
                  </to>
                </anchor>
              </controlPr>
            </control>
          </mc:Choice>
        </mc:AlternateContent>
        <mc:AlternateContent xmlns:mc="http://schemas.openxmlformats.org/markup-compatibility/2006">
          <mc:Choice Requires="x14">
            <control shapeId="26631" r:id="rId10" name="Check Box 7">
              <controlPr locked="0" defaultSize="0" autoFill="0" autoLine="0" autoPict="0">
                <anchor moveWithCells="1">
                  <from>
                    <xdr:col>14</xdr:col>
                    <xdr:colOff>30480</xdr:colOff>
                    <xdr:row>10</xdr:row>
                    <xdr:rowOff>251460</xdr:rowOff>
                  </from>
                  <to>
                    <xdr:col>14</xdr:col>
                    <xdr:colOff>266700</xdr:colOff>
                    <xdr:row>14</xdr:row>
                    <xdr:rowOff>68580</xdr:rowOff>
                  </to>
                </anchor>
              </controlPr>
            </control>
          </mc:Choice>
        </mc:AlternateContent>
        <mc:AlternateContent xmlns:mc="http://schemas.openxmlformats.org/markup-compatibility/2006">
          <mc:Choice Requires="x14">
            <control shapeId="26632" r:id="rId11" name="Check Box 8">
              <controlPr locked="0" defaultSize="0" autoFill="0" autoLine="0" autoPict="0">
                <anchor moveWithCells="1">
                  <from>
                    <xdr:col>1</xdr:col>
                    <xdr:colOff>22860</xdr:colOff>
                    <xdr:row>18</xdr:row>
                    <xdr:rowOff>60960</xdr:rowOff>
                  </from>
                  <to>
                    <xdr:col>2</xdr:col>
                    <xdr:colOff>38100</xdr:colOff>
                    <xdr:row>18</xdr:row>
                    <xdr:rowOff>274320</xdr:rowOff>
                  </to>
                </anchor>
              </controlPr>
            </control>
          </mc:Choice>
        </mc:AlternateContent>
        <mc:AlternateContent xmlns:mc="http://schemas.openxmlformats.org/markup-compatibility/2006">
          <mc:Choice Requires="x14">
            <control shapeId="26633" r:id="rId12" name="Check Box 9">
              <controlPr locked="0" defaultSize="0" autoFill="0" autoLine="0" autoPict="0">
                <anchor moveWithCells="1">
                  <from>
                    <xdr:col>14</xdr:col>
                    <xdr:colOff>30480</xdr:colOff>
                    <xdr:row>16</xdr:row>
                    <xdr:rowOff>251460</xdr:rowOff>
                  </from>
                  <to>
                    <xdr:col>15</xdr:col>
                    <xdr:colOff>7620</xdr:colOff>
                    <xdr:row>20</xdr:row>
                    <xdr:rowOff>83820</xdr:rowOff>
                  </to>
                </anchor>
              </controlPr>
            </control>
          </mc:Choice>
        </mc:AlternateContent>
        <mc:AlternateContent xmlns:mc="http://schemas.openxmlformats.org/markup-compatibility/2006">
          <mc:Choice Requires="x14">
            <control shapeId="26634" r:id="rId13" name="Check Box 10">
              <controlPr locked="0" defaultSize="0" autoFill="0" autoLine="0" autoPict="0">
                <anchor moveWithCells="1">
                  <from>
                    <xdr:col>1</xdr:col>
                    <xdr:colOff>22860</xdr:colOff>
                    <xdr:row>15</xdr:row>
                    <xdr:rowOff>22860</xdr:rowOff>
                  </from>
                  <to>
                    <xdr:col>1</xdr:col>
                    <xdr:colOff>259080</xdr:colOff>
                    <xdr:row>17</xdr:row>
                    <xdr:rowOff>7620</xdr:rowOff>
                  </to>
                </anchor>
              </controlPr>
            </control>
          </mc:Choice>
        </mc:AlternateContent>
        <mc:AlternateContent xmlns:mc="http://schemas.openxmlformats.org/markup-compatibility/2006">
          <mc:Choice Requires="x14">
            <control shapeId="26635" r:id="rId14" name="Check Box 11">
              <controlPr locked="0" defaultSize="0" autoFill="0" autoLine="0" autoPict="0">
                <anchor moveWithCells="1">
                  <from>
                    <xdr:col>14</xdr:col>
                    <xdr:colOff>30480</xdr:colOff>
                    <xdr:row>14</xdr:row>
                    <xdr:rowOff>266700</xdr:rowOff>
                  </from>
                  <to>
                    <xdr:col>14</xdr:col>
                    <xdr:colOff>266700</xdr:colOff>
                    <xdr:row>18</xdr:row>
                    <xdr:rowOff>83820</xdr:rowOff>
                  </to>
                </anchor>
              </controlPr>
            </control>
          </mc:Choice>
        </mc:AlternateContent>
        <mc:AlternateContent xmlns:mc="http://schemas.openxmlformats.org/markup-compatibility/2006">
          <mc:Choice Requires="x14">
            <control shapeId="26636" r:id="rId15" name="Check Box 12">
              <controlPr locked="0" defaultSize="0" autoFill="0" autoLine="0" autoPict="0">
                <anchor moveWithCells="1">
                  <from>
                    <xdr:col>1</xdr:col>
                    <xdr:colOff>22860</xdr:colOff>
                    <xdr:row>22</xdr:row>
                    <xdr:rowOff>60960</xdr:rowOff>
                  </from>
                  <to>
                    <xdr:col>2</xdr:col>
                    <xdr:colOff>38100</xdr:colOff>
                    <xdr:row>22</xdr:row>
                    <xdr:rowOff>274320</xdr:rowOff>
                  </to>
                </anchor>
              </controlPr>
            </control>
          </mc:Choice>
        </mc:AlternateContent>
        <mc:AlternateContent xmlns:mc="http://schemas.openxmlformats.org/markup-compatibility/2006">
          <mc:Choice Requires="x14">
            <control shapeId="26637" r:id="rId16" name="Check Box 13">
              <controlPr locked="0" defaultSize="0" autoFill="0" autoLine="0" autoPict="0">
                <anchor moveWithCells="1">
                  <from>
                    <xdr:col>1</xdr:col>
                    <xdr:colOff>22860</xdr:colOff>
                    <xdr:row>19</xdr:row>
                    <xdr:rowOff>22860</xdr:rowOff>
                  </from>
                  <to>
                    <xdr:col>1</xdr:col>
                    <xdr:colOff>259080</xdr:colOff>
                    <xdr:row>21</xdr:row>
                    <xdr:rowOff>7620</xdr:rowOff>
                  </to>
                </anchor>
              </controlPr>
            </control>
          </mc:Choice>
        </mc:AlternateContent>
        <mc:AlternateContent xmlns:mc="http://schemas.openxmlformats.org/markup-compatibility/2006">
          <mc:Choice Requires="x14">
            <control shapeId="26638" r:id="rId17" name="Check Box 14">
              <controlPr locked="0" defaultSize="0" autoFill="0" autoLine="0" autoPict="0">
                <anchor moveWithCells="1">
                  <from>
                    <xdr:col>14</xdr:col>
                    <xdr:colOff>30480</xdr:colOff>
                    <xdr:row>18</xdr:row>
                    <xdr:rowOff>266700</xdr:rowOff>
                  </from>
                  <to>
                    <xdr:col>14</xdr:col>
                    <xdr:colOff>266700</xdr:colOff>
                    <xdr:row>22</xdr:row>
                    <xdr:rowOff>83820</xdr:rowOff>
                  </to>
                </anchor>
              </controlPr>
            </control>
          </mc:Choice>
        </mc:AlternateContent>
        <mc:AlternateContent xmlns:mc="http://schemas.openxmlformats.org/markup-compatibility/2006">
          <mc:Choice Requires="x14">
            <control shapeId="26639" r:id="rId18" name="Check Box 15">
              <controlPr locked="0" defaultSize="0" autoFill="0" autoLine="0" autoPict="0">
                <anchor moveWithCells="1">
                  <from>
                    <xdr:col>1</xdr:col>
                    <xdr:colOff>22860</xdr:colOff>
                    <xdr:row>26</xdr:row>
                    <xdr:rowOff>45720</xdr:rowOff>
                  </from>
                  <to>
                    <xdr:col>2</xdr:col>
                    <xdr:colOff>38100</xdr:colOff>
                    <xdr:row>26</xdr:row>
                    <xdr:rowOff>266700</xdr:rowOff>
                  </to>
                </anchor>
              </controlPr>
            </control>
          </mc:Choice>
        </mc:AlternateContent>
        <mc:AlternateContent xmlns:mc="http://schemas.openxmlformats.org/markup-compatibility/2006">
          <mc:Choice Requires="x14">
            <control shapeId="26640" r:id="rId19" name="Check Box 16">
              <controlPr locked="0" defaultSize="0" autoFill="0" autoLine="0" autoPict="0">
                <anchor moveWithCells="1">
                  <from>
                    <xdr:col>14</xdr:col>
                    <xdr:colOff>30480</xdr:colOff>
                    <xdr:row>24</xdr:row>
                    <xdr:rowOff>251460</xdr:rowOff>
                  </from>
                  <to>
                    <xdr:col>15</xdr:col>
                    <xdr:colOff>7620</xdr:colOff>
                    <xdr:row>28</xdr:row>
                    <xdr:rowOff>83820</xdr:rowOff>
                  </to>
                </anchor>
              </controlPr>
            </control>
          </mc:Choice>
        </mc:AlternateContent>
        <mc:AlternateContent xmlns:mc="http://schemas.openxmlformats.org/markup-compatibility/2006">
          <mc:Choice Requires="x14">
            <control shapeId="26641" r:id="rId20" name="Check Box 17">
              <controlPr locked="0" defaultSize="0" autoFill="0" autoLine="0" autoPict="0">
                <anchor moveWithCells="1">
                  <from>
                    <xdr:col>1</xdr:col>
                    <xdr:colOff>22860</xdr:colOff>
                    <xdr:row>23</xdr:row>
                    <xdr:rowOff>22860</xdr:rowOff>
                  </from>
                  <to>
                    <xdr:col>1</xdr:col>
                    <xdr:colOff>259080</xdr:colOff>
                    <xdr:row>25</xdr:row>
                    <xdr:rowOff>7620</xdr:rowOff>
                  </to>
                </anchor>
              </controlPr>
            </control>
          </mc:Choice>
        </mc:AlternateContent>
        <mc:AlternateContent xmlns:mc="http://schemas.openxmlformats.org/markup-compatibility/2006">
          <mc:Choice Requires="x14">
            <control shapeId="26642" r:id="rId21" name="Check Box 18">
              <controlPr locked="0" defaultSize="0" autoFill="0" autoLine="0" autoPict="0">
                <anchor moveWithCells="1">
                  <from>
                    <xdr:col>14</xdr:col>
                    <xdr:colOff>30480</xdr:colOff>
                    <xdr:row>22</xdr:row>
                    <xdr:rowOff>266700</xdr:rowOff>
                  </from>
                  <to>
                    <xdr:col>14</xdr:col>
                    <xdr:colOff>266700</xdr:colOff>
                    <xdr:row>26</xdr:row>
                    <xdr:rowOff>83820</xdr:rowOff>
                  </to>
                </anchor>
              </controlPr>
            </control>
          </mc:Choice>
        </mc:AlternateContent>
        <mc:AlternateContent xmlns:mc="http://schemas.openxmlformats.org/markup-compatibility/2006">
          <mc:Choice Requires="x14">
            <control shapeId="26643" r:id="rId22" name="Check Box 19">
              <controlPr locked="0" defaultSize="0" autoFill="0" autoLine="0" autoPict="0">
                <anchor moveWithCells="1">
                  <from>
                    <xdr:col>1</xdr:col>
                    <xdr:colOff>22860</xdr:colOff>
                    <xdr:row>30</xdr:row>
                    <xdr:rowOff>45720</xdr:rowOff>
                  </from>
                  <to>
                    <xdr:col>2</xdr:col>
                    <xdr:colOff>38100</xdr:colOff>
                    <xdr:row>30</xdr:row>
                    <xdr:rowOff>266700</xdr:rowOff>
                  </to>
                </anchor>
              </controlPr>
            </control>
          </mc:Choice>
        </mc:AlternateContent>
        <mc:AlternateContent xmlns:mc="http://schemas.openxmlformats.org/markup-compatibility/2006">
          <mc:Choice Requires="x14">
            <control shapeId="26644" r:id="rId23" name="Check Box 20">
              <controlPr locked="0" defaultSize="0" autoFill="0" autoLine="0" autoPict="0">
                <anchor moveWithCells="1">
                  <from>
                    <xdr:col>1</xdr:col>
                    <xdr:colOff>22860</xdr:colOff>
                    <xdr:row>27</xdr:row>
                    <xdr:rowOff>22860</xdr:rowOff>
                  </from>
                  <to>
                    <xdr:col>1</xdr:col>
                    <xdr:colOff>259080</xdr:colOff>
                    <xdr:row>29</xdr:row>
                    <xdr:rowOff>7620</xdr:rowOff>
                  </to>
                </anchor>
              </controlPr>
            </control>
          </mc:Choice>
        </mc:AlternateContent>
        <mc:AlternateContent xmlns:mc="http://schemas.openxmlformats.org/markup-compatibility/2006">
          <mc:Choice Requires="x14">
            <control shapeId="26645" r:id="rId24" name="Check Box 21">
              <controlPr locked="0" defaultSize="0" autoFill="0" autoLine="0" autoPict="0">
                <anchor moveWithCells="1">
                  <from>
                    <xdr:col>14</xdr:col>
                    <xdr:colOff>30480</xdr:colOff>
                    <xdr:row>26</xdr:row>
                    <xdr:rowOff>266700</xdr:rowOff>
                  </from>
                  <to>
                    <xdr:col>14</xdr:col>
                    <xdr:colOff>266700</xdr:colOff>
                    <xdr:row>30</xdr:row>
                    <xdr:rowOff>83820</xdr:rowOff>
                  </to>
                </anchor>
              </controlPr>
            </control>
          </mc:Choice>
        </mc:AlternateContent>
        <mc:AlternateContent xmlns:mc="http://schemas.openxmlformats.org/markup-compatibility/2006">
          <mc:Choice Requires="x14">
            <control shapeId="26646" r:id="rId25" name="Check Box 22">
              <controlPr locked="0" defaultSize="0" autoFill="0" autoLine="0" autoPict="0">
                <anchor moveWithCells="1">
                  <from>
                    <xdr:col>1</xdr:col>
                    <xdr:colOff>22860</xdr:colOff>
                    <xdr:row>34</xdr:row>
                    <xdr:rowOff>45720</xdr:rowOff>
                  </from>
                  <to>
                    <xdr:col>2</xdr:col>
                    <xdr:colOff>38100</xdr:colOff>
                    <xdr:row>34</xdr:row>
                    <xdr:rowOff>266700</xdr:rowOff>
                  </to>
                </anchor>
              </controlPr>
            </control>
          </mc:Choice>
        </mc:AlternateContent>
        <mc:AlternateContent xmlns:mc="http://schemas.openxmlformats.org/markup-compatibility/2006">
          <mc:Choice Requires="x14">
            <control shapeId="26647" r:id="rId26" name="Check Box 23">
              <controlPr locked="0" defaultSize="0" autoFill="0" autoLine="0" autoPict="0">
                <anchor moveWithCells="1">
                  <from>
                    <xdr:col>14</xdr:col>
                    <xdr:colOff>30480</xdr:colOff>
                    <xdr:row>32</xdr:row>
                    <xdr:rowOff>251460</xdr:rowOff>
                  </from>
                  <to>
                    <xdr:col>15</xdr:col>
                    <xdr:colOff>7620</xdr:colOff>
                    <xdr:row>36</xdr:row>
                    <xdr:rowOff>83820</xdr:rowOff>
                  </to>
                </anchor>
              </controlPr>
            </control>
          </mc:Choice>
        </mc:AlternateContent>
        <mc:AlternateContent xmlns:mc="http://schemas.openxmlformats.org/markup-compatibility/2006">
          <mc:Choice Requires="x14">
            <control shapeId="26648" r:id="rId27" name="Check Box 24">
              <controlPr locked="0" defaultSize="0" autoFill="0" autoLine="0" autoPict="0">
                <anchor moveWithCells="1">
                  <from>
                    <xdr:col>1</xdr:col>
                    <xdr:colOff>22860</xdr:colOff>
                    <xdr:row>31</xdr:row>
                    <xdr:rowOff>22860</xdr:rowOff>
                  </from>
                  <to>
                    <xdr:col>1</xdr:col>
                    <xdr:colOff>259080</xdr:colOff>
                    <xdr:row>33</xdr:row>
                    <xdr:rowOff>7620</xdr:rowOff>
                  </to>
                </anchor>
              </controlPr>
            </control>
          </mc:Choice>
        </mc:AlternateContent>
        <mc:AlternateContent xmlns:mc="http://schemas.openxmlformats.org/markup-compatibility/2006">
          <mc:Choice Requires="x14">
            <control shapeId="26649" r:id="rId28" name="Check Box 25">
              <controlPr locked="0" defaultSize="0" autoFill="0" autoLine="0" autoPict="0">
                <anchor moveWithCells="1">
                  <from>
                    <xdr:col>14</xdr:col>
                    <xdr:colOff>30480</xdr:colOff>
                    <xdr:row>30</xdr:row>
                    <xdr:rowOff>259080</xdr:rowOff>
                  </from>
                  <to>
                    <xdr:col>14</xdr:col>
                    <xdr:colOff>266700</xdr:colOff>
                    <xdr:row>34</xdr:row>
                    <xdr:rowOff>76200</xdr:rowOff>
                  </to>
                </anchor>
              </controlPr>
            </control>
          </mc:Choice>
        </mc:AlternateContent>
        <mc:AlternateContent xmlns:mc="http://schemas.openxmlformats.org/markup-compatibility/2006">
          <mc:Choice Requires="x14">
            <control shapeId="26650" r:id="rId29" name="Check Box 26">
              <controlPr locked="0" defaultSize="0" autoFill="0" autoLine="0" autoPict="0">
                <anchor moveWithCells="1">
                  <from>
                    <xdr:col>1</xdr:col>
                    <xdr:colOff>22860</xdr:colOff>
                    <xdr:row>38</xdr:row>
                    <xdr:rowOff>45720</xdr:rowOff>
                  </from>
                  <to>
                    <xdr:col>2</xdr:col>
                    <xdr:colOff>38100</xdr:colOff>
                    <xdr:row>38</xdr:row>
                    <xdr:rowOff>266700</xdr:rowOff>
                  </to>
                </anchor>
              </controlPr>
            </control>
          </mc:Choice>
        </mc:AlternateContent>
        <mc:AlternateContent xmlns:mc="http://schemas.openxmlformats.org/markup-compatibility/2006">
          <mc:Choice Requires="x14">
            <control shapeId="26651" r:id="rId30" name="Check Box 27">
              <controlPr locked="0" defaultSize="0" autoFill="0" autoLine="0" autoPict="0">
                <anchor moveWithCells="1">
                  <from>
                    <xdr:col>1</xdr:col>
                    <xdr:colOff>22860</xdr:colOff>
                    <xdr:row>35</xdr:row>
                    <xdr:rowOff>22860</xdr:rowOff>
                  </from>
                  <to>
                    <xdr:col>1</xdr:col>
                    <xdr:colOff>259080</xdr:colOff>
                    <xdr:row>37</xdr:row>
                    <xdr:rowOff>7620</xdr:rowOff>
                  </to>
                </anchor>
              </controlPr>
            </control>
          </mc:Choice>
        </mc:AlternateContent>
        <mc:AlternateContent xmlns:mc="http://schemas.openxmlformats.org/markup-compatibility/2006">
          <mc:Choice Requires="x14">
            <control shapeId="26652" r:id="rId31" name="Check Box 28">
              <controlPr locked="0" defaultSize="0" autoFill="0" autoLine="0" autoPict="0">
                <anchor moveWithCells="1">
                  <from>
                    <xdr:col>14</xdr:col>
                    <xdr:colOff>30480</xdr:colOff>
                    <xdr:row>34</xdr:row>
                    <xdr:rowOff>266700</xdr:rowOff>
                  </from>
                  <to>
                    <xdr:col>14</xdr:col>
                    <xdr:colOff>266700</xdr:colOff>
                    <xdr:row>38</xdr:row>
                    <xdr:rowOff>83820</xdr:rowOff>
                  </to>
                </anchor>
              </controlPr>
            </control>
          </mc:Choice>
        </mc:AlternateContent>
        <mc:AlternateContent xmlns:mc="http://schemas.openxmlformats.org/markup-compatibility/2006">
          <mc:Choice Requires="x14">
            <control shapeId="26653" r:id="rId32" name="Check Box 29">
              <controlPr locked="0" defaultSize="0" autoFill="0" autoLine="0" autoPict="0">
                <anchor moveWithCells="1">
                  <from>
                    <xdr:col>1</xdr:col>
                    <xdr:colOff>22860</xdr:colOff>
                    <xdr:row>42</xdr:row>
                    <xdr:rowOff>45720</xdr:rowOff>
                  </from>
                  <to>
                    <xdr:col>2</xdr:col>
                    <xdr:colOff>38100</xdr:colOff>
                    <xdr:row>42</xdr:row>
                    <xdr:rowOff>266700</xdr:rowOff>
                  </to>
                </anchor>
              </controlPr>
            </control>
          </mc:Choice>
        </mc:AlternateContent>
        <mc:AlternateContent xmlns:mc="http://schemas.openxmlformats.org/markup-compatibility/2006">
          <mc:Choice Requires="x14">
            <control shapeId="26654" r:id="rId33" name="Check Box 30">
              <controlPr locked="0" defaultSize="0" autoFill="0" autoLine="0" autoPict="0">
                <anchor moveWithCells="1">
                  <from>
                    <xdr:col>14</xdr:col>
                    <xdr:colOff>30480</xdr:colOff>
                    <xdr:row>40</xdr:row>
                    <xdr:rowOff>251460</xdr:rowOff>
                  </from>
                  <to>
                    <xdr:col>15</xdr:col>
                    <xdr:colOff>7620</xdr:colOff>
                    <xdr:row>44</xdr:row>
                    <xdr:rowOff>83820</xdr:rowOff>
                  </to>
                </anchor>
              </controlPr>
            </control>
          </mc:Choice>
        </mc:AlternateContent>
        <mc:AlternateContent xmlns:mc="http://schemas.openxmlformats.org/markup-compatibility/2006">
          <mc:Choice Requires="x14">
            <control shapeId="26655" r:id="rId34" name="Check Box 31">
              <controlPr locked="0" defaultSize="0" autoFill="0" autoLine="0" autoPict="0">
                <anchor moveWithCells="1">
                  <from>
                    <xdr:col>1</xdr:col>
                    <xdr:colOff>22860</xdr:colOff>
                    <xdr:row>39</xdr:row>
                    <xdr:rowOff>22860</xdr:rowOff>
                  </from>
                  <to>
                    <xdr:col>1</xdr:col>
                    <xdr:colOff>259080</xdr:colOff>
                    <xdr:row>41</xdr:row>
                    <xdr:rowOff>7620</xdr:rowOff>
                  </to>
                </anchor>
              </controlPr>
            </control>
          </mc:Choice>
        </mc:AlternateContent>
        <mc:AlternateContent xmlns:mc="http://schemas.openxmlformats.org/markup-compatibility/2006">
          <mc:Choice Requires="x14">
            <control shapeId="26656" r:id="rId35" name="Check Box 32">
              <controlPr locked="0" defaultSize="0" autoFill="0" autoLine="0" autoPict="0">
                <anchor moveWithCells="1">
                  <from>
                    <xdr:col>14</xdr:col>
                    <xdr:colOff>30480</xdr:colOff>
                    <xdr:row>38</xdr:row>
                    <xdr:rowOff>266700</xdr:rowOff>
                  </from>
                  <to>
                    <xdr:col>14</xdr:col>
                    <xdr:colOff>266700</xdr:colOff>
                    <xdr:row>42</xdr:row>
                    <xdr:rowOff>83820</xdr:rowOff>
                  </to>
                </anchor>
              </controlPr>
            </control>
          </mc:Choice>
        </mc:AlternateContent>
        <mc:AlternateContent xmlns:mc="http://schemas.openxmlformats.org/markup-compatibility/2006">
          <mc:Choice Requires="x14">
            <control shapeId="26657" r:id="rId36" name="Check Box 33">
              <controlPr locked="0" defaultSize="0" autoFill="0" autoLine="0" autoPict="0">
                <anchor moveWithCells="1">
                  <from>
                    <xdr:col>1</xdr:col>
                    <xdr:colOff>22860</xdr:colOff>
                    <xdr:row>46</xdr:row>
                    <xdr:rowOff>45720</xdr:rowOff>
                  </from>
                  <to>
                    <xdr:col>2</xdr:col>
                    <xdr:colOff>38100</xdr:colOff>
                    <xdr:row>46</xdr:row>
                    <xdr:rowOff>266700</xdr:rowOff>
                  </to>
                </anchor>
              </controlPr>
            </control>
          </mc:Choice>
        </mc:AlternateContent>
        <mc:AlternateContent xmlns:mc="http://schemas.openxmlformats.org/markup-compatibility/2006">
          <mc:Choice Requires="x14">
            <control shapeId="26658" r:id="rId37" name="Check Box 34">
              <controlPr locked="0" defaultSize="0" autoFill="0" autoLine="0" autoPict="0">
                <anchor moveWithCells="1">
                  <from>
                    <xdr:col>1</xdr:col>
                    <xdr:colOff>22860</xdr:colOff>
                    <xdr:row>43</xdr:row>
                    <xdr:rowOff>22860</xdr:rowOff>
                  </from>
                  <to>
                    <xdr:col>1</xdr:col>
                    <xdr:colOff>259080</xdr:colOff>
                    <xdr:row>45</xdr:row>
                    <xdr:rowOff>7620</xdr:rowOff>
                  </to>
                </anchor>
              </controlPr>
            </control>
          </mc:Choice>
        </mc:AlternateContent>
        <mc:AlternateContent xmlns:mc="http://schemas.openxmlformats.org/markup-compatibility/2006">
          <mc:Choice Requires="x14">
            <control shapeId="26659" r:id="rId38" name="Check Box 35">
              <controlPr locked="0" defaultSize="0" autoFill="0" autoLine="0" autoPict="0">
                <anchor moveWithCells="1">
                  <from>
                    <xdr:col>14</xdr:col>
                    <xdr:colOff>30480</xdr:colOff>
                    <xdr:row>42</xdr:row>
                    <xdr:rowOff>266700</xdr:rowOff>
                  </from>
                  <to>
                    <xdr:col>14</xdr:col>
                    <xdr:colOff>266700</xdr:colOff>
                    <xdr:row>46</xdr:row>
                    <xdr:rowOff>83820</xdr:rowOff>
                  </to>
                </anchor>
              </controlPr>
            </control>
          </mc:Choice>
        </mc:AlternateContent>
        <mc:AlternateContent xmlns:mc="http://schemas.openxmlformats.org/markup-compatibility/2006">
          <mc:Choice Requires="x14">
            <control shapeId="26660" r:id="rId39" name="Check Box 36">
              <controlPr locked="0" defaultSize="0" autoFill="0" autoLine="0" autoPict="0">
                <anchor moveWithCells="1">
                  <from>
                    <xdr:col>14</xdr:col>
                    <xdr:colOff>30480</xdr:colOff>
                    <xdr:row>12</xdr:row>
                    <xdr:rowOff>259080</xdr:rowOff>
                  </from>
                  <to>
                    <xdr:col>14</xdr:col>
                    <xdr:colOff>266700</xdr:colOff>
                    <xdr:row>16</xdr:row>
                    <xdr:rowOff>76200</xdr:rowOff>
                  </to>
                </anchor>
              </controlPr>
            </control>
          </mc:Choice>
        </mc:AlternateContent>
        <mc:AlternateContent xmlns:mc="http://schemas.openxmlformats.org/markup-compatibility/2006">
          <mc:Choice Requires="x14">
            <control shapeId="26661" r:id="rId40" name="Check Box 37">
              <controlPr locked="0" defaultSize="0" autoFill="0" autoLine="0" autoPict="0">
                <anchor moveWithCells="1">
                  <from>
                    <xdr:col>14</xdr:col>
                    <xdr:colOff>30480</xdr:colOff>
                    <xdr:row>20</xdr:row>
                    <xdr:rowOff>259080</xdr:rowOff>
                  </from>
                  <to>
                    <xdr:col>14</xdr:col>
                    <xdr:colOff>266700</xdr:colOff>
                    <xdr:row>24</xdr:row>
                    <xdr:rowOff>76200</xdr:rowOff>
                  </to>
                </anchor>
              </controlPr>
            </control>
          </mc:Choice>
        </mc:AlternateContent>
        <mc:AlternateContent xmlns:mc="http://schemas.openxmlformats.org/markup-compatibility/2006">
          <mc:Choice Requires="x14">
            <control shapeId="26662" r:id="rId41" name="Check Box 38">
              <controlPr locked="0" defaultSize="0" autoFill="0" autoLine="0" autoPict="0">
                <anchor moveWithCells="1">
                  <from>
                    <xdr:col>14</xdr:col>
                    <xdr:colOff>30480</xdr:colOff>
                    <xdr:row>28</xdr:row>
                    <xdr:rowOff>259080</xdr:rowOff>
                  </from>
                  <to>
                    <xdr:col>14</xdr:col>
                    <xdr:colOff>266700</xdr:colOff>
                    <xdr:row>32</xdr:row>
                    <xdr:rowOff>76200</xdr:rowOff>
                  </to>
                </anchor>
              </controlPr>
            </control>
          </mc:Choice>
        </mc:AlternateContent>
        <mc:AlternateContent xmlns:mc="http://schemas.openxmlformats.org/markup-compatibility/2006">
          <mc:Choice Requires="x14">
            <control shapeId="26663" r:id="rId42" name="Check Box 39">
              <controlPr locked="0" defaultSize="0" autoFill="0" autoLine="0" autoPict="0">
                <anchor moveWithCells="1">
                  <from>
                    <xdr:col>14</xdr:col>
                    <xdr:colOff>30480</xdr:colOff>
                    <xdr:row>36</xdr:row>
                    <xdr:rowOff>259080</xdr:rowOff>
                  </from>
                  <to>
                    <xdr:col>14</xdr:col>
                    <xdr:colOff>266700</xdr:colOff>
                    <xdr:row>40</xdr:row>
                    <xdr:rowOff>76200</xdr:rowOff>
                  </to>
                </anchor>
              </controlPr>
            </control>
          </mc:Choice>
        </mc:AlternateContent>
        <mc:AlternateContent xmlns:mc="http://schemas.openxmlformats.org/markup-compatibility/2006">
          <mc:Choice Requires="x14">
            <control shapeId="26664" r:id="rId43" name="Check Box 40">
              <controlPr locked="0" defaultSize="0" autoFill="0" autoLine="0" autoPict="0">
                <anchor moveWithCells="1">
                  <from>
                    <xdr:col>14</xdr:col>
                    <xdr:colOff>30480</xdr:colOff>
                    <xdr:row>44</xdr:row>
                    <xdr:rowOff>259080</xdr:rowOff>
                  </from>
                  <to>
                    <xdr:col>14</xdr:col>
                    <xdr:colOff>266700</xdr:colOff>
                    <xdr:row>48</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vision_x0020_Date xmlns="a96e5130-7dde-40ee-ac9e-1077e8e7a7eb">2015-10-21T04:00:00+00:00</Revision_x0020_Date>
    <Series_x0020_Number xmlns="a96e5130-7dde-40ee-ac9e-1077e8e7a7eb">QAD 508 </Series_x0020_Number>
    <Document_x0020_Type xmlns="a96e5130-7dde-40ee-ac9e-1077e8e7a7eb">Form</Document_x0020_Type>
    <Shell_x0020_Egg_x0020_Index xmlns="a96e5130-7dde-40ee-ac9e-1077e8e7a7eb" xsi:nil="true"/>
    <Grade_x0020_Service xmlns="a96e5130-7dde-40ee-ac9e-1077e8e7a7eb">
      <Value>Meat</Value>
    </Grade_x0020_Service>
    <Support_x0020_Files xmlns="a96e5130-7dde-40ee-ac9e-1077e8e7a7e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674F7CBAD7F944B2BAB77C001F1FA6" ma:contentTypeVersion="17" ma:contentTypeDescription="Create a new document." ma:contentTypeScope="" ma:versionID="4b03d72798ec17489b92325039911be3">
  <xsd:schema xmlns:xsd="http://www.w3.org/2001/XMLSchema" xmlns:xs="http://www.w3.org/2001/XMLSchema" xmlns:p="http://schemas.microsoft.com/office/2006/metadata/properties" xmlns:ns2="a96e5130-7dde-40ee-ac9e-1077e8e7a7eb" targetNamespace="http://schemas.microsoft.com/office/2006/metadata/properties" ma:root="true" ma:fieldsID="902106f1fce3804a36631f7ae54008b6" ns2:_="">
    <xsd:import namespace="a96e5130-7dde-40ee-ac9e-1077e8e7a7eb"/>
    <xsd:element name="properties">
      <xsd:complexType>
        <xsd:sequence>
          <xsd:element name="documentManagement">
            <xsd:complexType>
              <xsd:all>
                <xsd:element ref="ns2:Shell_x0020_Egg_x0020_Index" minOccurs="0"/>
                <xsd:element ref="ns2:Support_x0020_Files" minOccurs="0"/>
                <xsd:element ref="ns2:Series_x0020_Number"/>
                <xsd:element ref="ns2:Revision_x0020_Date"/>
                <xsd:element ref="ns2:Grade_x0020_Service" minOccurs="0"/>
                <xsd:element ref="ns2:Document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6e5130-7dde-40ee-ac9e-1077e8e7a7eb" elementFormDefault="qualified">
    <xsd:import namespace="http://schemas.microsoft.com/office/2006/documentManagement/types"/>
    <xsd:import namespace="http://schemas.microsoft.com/office/infopath/2007/PartnerControls"/>
    <xsd:element name="Shell_x0020_Egg_x0020_Index" ma:index="8" nillable="true" ma:displayName="Shell Egg Index" ma:format="Dropdown" ma:hidden="true" ma:internalName="Shell_x0020_Egg_x0020_Index" ma:readOnly="false">
      <xsd:simpleType>
        <xsd:restriction base="dms:Choice">
          <xsd:enumeration value="Shell Egg Index"/>
        </xsd:restriction>
      </xsd:simpleType>
    </xsd:element>
    <xsd:element name="Support_x0020_Files" ma:index="10" nillable="true" ma:displayName="Support Files" ma:hidden="true" ma:internalName="Support_x0020_Files" ma:readOnly="false">
      <xsd:simpleType>
        <xsd:restriction base="dms:Text">
          <xsd:maxLength value="255"/>
        </xsd:restriction>
      </xsd:simpleType>
    </xsd:element>
    <xsd:element name="Series_x0020_Number" ma:index="12" ma:displayName="Series Number" ma:internalName="Series_x0020_Number">
      <xsd:simpleType>
        <xsd:restriction base="dms:Text">
          <xsd:maxLength value="255"/>
        </xsd:restriction>
      </xsd:simpleType>
    </xsd:element>
    <xsd:element name="Revision_x0020_Date" ma:index="13" ma:displayName="Revision Date" ma:format="DateOnly" ma:internalName="Revision_x0020_Date">
      <xsd:simpleType>
        <xsd:restriction base="dms:DateTime"/>
      </xsd:simpleType>
    </xsd:element>
    <xsd:element name="Grade_x0020_Service" ma:index="14" nillable="true" ma:displayName="Grade Service" ma:internalName="Grade_x0020_Service" ma:requiredMultiChoice="true">
      <xsd:complexType>
        <xsd:complexContent>
          <xsd:extension base="dms:MultiChoice">
            <xsd:sequence>
              <xsd:element name="Value" maxOccurs="unbounded" minOccurs="0" nillable="true">
                <xsd:simpleType>
                  <xsd:restriction base="dms:Choice">
                    <xsd:enumeration value="Meat"/>
                    <xsd:enumeration value="Poultry"/>
                    <xsd:enumeration value="Shell egg"/>
                  </xsd:restriction>
                </xsd:simpleType>
              </xsd:element>
            </xsd:sequence>
          </xsd:extension>
        </xsd:complexContent>
      </xsd:complexType>
    </xsd:element>
    <xsd:element name="Document_x0020_Type" ma:index="15" ma:displayName="Document Type" ma:format="Dropdown" ma:internalName="Document_x0020_Type">
      <xsd:simpleType>
        <xsd:restriction base="dms:Choice">
          <xsd:enumeration value="Procedure"/>
          <xsd:enumeration value="Form"/>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2CE9FB-016A-4E8E-9921-BC6EA8B0B718}">
  <ds:schemaRefs>
    <ds:schemaRef ds:uri="http://purl.org/dc/terms/"/>
    <ds:schemaRef ds:uri="http://purl.org/dc/dcmitype/"/>
    <ds:schemaRef ds:uri="a96e5130-7dde-40ee-ac9e-1077e8e7a7eb"/>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9BA48E0-9E77-4E61-9B06-9CD46F87EBCA}">
  <ds:schemaRefs>
    <ds:schemaRef ds:uri="http://schemas.microsoft.com/sharepoint/v3/contenttype/forms"/>
  </ds:schemaRefs>
</ds:datastoreItem>
</file>

<file path=customXml/itemProps3.xml><?xml version="1.0" encoding="utf-8"?>
<ds:datastoreItem xmlns:ds="http://schemas.openxmlformats.org/officeDocument/2006/customXml" ds:itemID="{75D78F99-6F5C-4774-BA4D-35639F3FC7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6e5130-7dde-40ee-ac9e-1077e8e7a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Summary</vt:lpstr>
      <vt:lpstr>Page 1</vt:lpstr>
      <vt:lpstr>Page 2</vt:lpstr>
      <vt:lpstr>Page 3</vt:lpstr>
      <vt:lpstr>Page 4</vt:lpstr>
      <vt:lpstr>Page 5</vt:lpstr>
      <vt:lpstr>Page 6</vt:lpstr>
      <vt:lpstr>Page 7</vt:lpstr>
      <vt:lpstr>Page 8</vt:lpstr>
      <vt:lpstr>Page 9</vt:lpstr>
      <vt:lpstr>Page 10</vt:lpstr>
      <vt:lpstr>Page 11</vt:lpstr>
      <vt:lpstr>'Page 1'!Print_Area</vt:lpstr>
      <vt:lpstr>'Page 10'!Print_Area</vt:lpstr>
      <vt:lpstr>'Page 11'!Print_Area</vt:lpstr>
      <vt:lpstr>'Page 2'!Print_Area</vt:lpstr>
      <vt:lpstr>'Page 3'!Print_Area</vt:lpstr>
      <vt:lpstr>'Page 4'!Print_Area</vt:lpstr>
      <vt:lpstr>'Page 5'!Print_Area</vt:lpstr>
      <vt:lpstr>'Page 6'!Print_Area</vt:lpstr>
      <vt:lpstr>'Page 7'!Print_Area</vt:lpstr>
      <vt:lpstr>'Page 8'!Print_Area</vt:lpstr>
      <vt:lpstr>'Page 9'!Print_Area</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CME Carcass</dc:title>
  <dc:creator>cshattuc</dc:creator>
  <cp:lastModifiedBy>Degenhart, Michelle - AMS</cp:lastModifiedBy>
  <cp:lastPrinted>2016-07-01T15:00:07Z</cp:lastPrinted>
  <dcterms:created xsi:type="dcterms:W3CDTF">2010-04-23T14:24:23Z</dcterms:created>
  <dcterms:modified xsi:type="dcterms:W3CDTF">2016-07-01T15:02:11Z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0x01010021674F7CBAD7F944B2BAB77C001F1FA6</vt:lpwstr>
  </property>
  <property fmtid="{D5CDD505-2E9C-101B-9397-08002B2CF9AE}" pid="3" name="Grading Type">
    <vt:lpwstr>Meat</vt:lpwstr>
  </property>
  <property fmtid="{D5CDD505-2E9C-101B-9397-08002B2CF9AE}" pid="4" name="Form Type">
    <vt:lpwstr>Worksheet</vt:lpwstr>
  </property>
  <property fmtid="{D5CDD505-2E9C-101B-9397-08002B2CF9AE}" pid="5" name="WorkflowChangePath">
    <vt:lpwstr>47839bdc-00fb-4a67-8128-ac94d6f9d206,7;</vt:lpwstr>
  </property>
</Properties>
</file>